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showSheetTabs="0" xWindow="0" yWindow="0" windowWidth="15315" windowHeight="8190" tabRatio="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N57" i="1" l="1"/>
  <c r="M57" i="1"/>
  <c r="P63" i="1"/>
  <c r="O63" i="1"/>
  <c r="N62" i="1"/>
  <c r="M62" i="1"/>
  <c r="M61" i="1" s="1"/>
  <c r="N61" i="1"/>
  <c r="N59" i="1"/>
  <c r="M59" i="1"/>
  <c r="P60" i="1"/>
  <c r="O60" i="1"/>
  <c r="P62" i="1" l="1"/>
  <c r="P61" i="1"/>
  <c r="O61" i="1"/>
  <c r="O62" i="1"/>
  <c r="N77" i="1"/>
  <c r="N76" i="1" s="1"/>
  <c r="N75" i="1" s="1"/>
  <c r="N74" i="1" s="1"/>
  <c r="M77" i="1"/>
  <c r="M76" i="1" s="1"/>
  <c r="M75" i="1" s="1"/>
  <c r="M74" i="1" s="1"/>
  <c r="N58" i="1"/>
  <c r="M58" i="1"/>
  <c r="N55" i="1"/>
  <c r="N54" i="1" s="1"/>
  <c r="M55" i="1"/>
  <c r="M54" i="1" s="1"/>
  <c r="M53" i="1" s="1"/>
  <c r="N51" i="1"/>
  <c r="M51" i="1"/>
  <c r="M50" i="1" s="1"/>
  <c r="P49" i="1"/>
  <c r="O49" i="1"/>
  <c r="N47" i="1"/>
  <c r="M47" i="1"/>
  <c r="M46" i="1" s="1"/>
  <c r="N71" i="1"/>
  <c r="M71" i="1"/>
  <c r="M70" i="1" s="1"/>
  <c r="N67" i="1"/>
  <c r="N66" i="1" s="1"/>
  <c r="M67" i="1"/>
  <c r="M66" i="1" s="1"/>
  <c r="N29" i="1"/>
  <c r="M29" i="1"/>
  <c r="M28" i="1" s="1"/>
  <c r="N25" i="1"/>
  <c r="N24" i="1" s="1"/>
  <c r="M25" i="1"/>
  <c r="M24" i="1" s="1"/>
  <c r="N21" i="1"/>
  <c r="N20" i="1" s="1"/>
  <c r="M21" i="1"/>
  <c r="N34" i="1"/>
  <c r="M34" i="1"/>
  <c r="M33" i="1" s="1"/>
  <c r="M32" i="1" s="1"/>
  <c r="N42" i="1"/>
  <c r="N41" i="1" s="1"/>
  <c r="N40" i="1" s="1"/>
  <c r="M42" i="1"/>
  <c r="M41" i="1" s="1"/>
  <c r="N38" i="1"/>
  <c r="N37" i="1" s="1"/>
  <c r="N36" i="1" s="1"/>
  <c r="M38" i="1"/>
  <c r="N15" i="1"/>
  <c r="N14" i="1" s="1"/>
  <c r="M15" i="1"/>
  <c r="P35" i="1"/>
  <c r="O35" i="1"/>
  <c r="P56" i="1"/>
  <c r="O56" i="1"/>
  <c r="P69" i="1"/>
  <c r="P43" i="1"/>
  <c r="P79" i="1"/>
  <c r="P78" i="1"/>
  <c r="P52" i="1"/>
  <c r="P48" i="1"/>
  <c r="P73" i="1"/>
  <c r="P72" i="1"/>
  <c r="P68" i="1"/>
  <c r="P31" i="1"/>
  <c r="P30" i="1"/>
  <c r="P27" i="1"/>
  <c r="P26" i="1"/>
  <c r="P23" i="1"/>
  <c r="P22" i="1"/>
  <c r="P39" i="1"/>
  <c r="P17" i="1"/>
  <c r="P16" i="1"/>
  <c r="O43" i="1"/>
  <c r="O79" i="1"/>
  <c r="O78" i="1"/>
  <c r="O52" i="1"/>
  <c r="O48" i="1"/>
  <c r="O72" i="1"/>
  <c r="O68" i="1"/>
  <c r="O31" i="1"/>
  <c r="O30" i="1"/>
  <c r="O27" i="1"/>
  <c r="O23" i="1"/>
  <c r="O22" i="1"/>
  <c r="O39" i="1"/>
  <c r="O17" i="1"/>
  <c r="O16" i="1"/>
  <c r="N19" i="1" l="1"/>
  <c r="P38" i="1"/>
  <c r="O71" i="1"/>
  <c r="O15" i="1"/>
  <c r="O42" i="1"/>
  <c r="P51" i="1"/>
  <c r="O59" i="1"/>
  <c r="O58" i="1"/>
  <c r="O47" i="1"/>
  <c r="O51" i="1"/>
  <c r="P59" i="1"/>
  <c r="N53" i="1"/>
  <c r="O54" i="1"/>
  <c r="M45" i="1"/>
  <c r="P58" i="1"/>
  <c r="P29" i="1"/>
  <c r="P55" i="1"/>
  <c r="N70" i="1"/>
  <c r="O70" i="1" s="1"/>
  <c r="N50" i="1"/>
  <c r="O50" i="1" s="1"/>
  <c r="P71" i="1"/>
  <c r="P77" i="1"/>
  <c r="P76" i="1"/>
  <c r="O76" i="1"/>
  <c r="O77" i="1"/>
  <c r="P54" i="1"/>
  <c r="O55" i="1"/>
  <c r="P47" i="1"/>
  <c r="N46" i="1"/>
  <c r="P66" i="1"/>
  <c r="M65" i="1"/>
  <c r="M64" i="1" s="1"/>
  <c r="O66" i="1"/>
  <c r="O67" i="1"/>
  <c r="P67" i="1"/>
  <c r="N28" i="1"/>
  <c r="P24" i="1"/>
  <c r="P21" i="1"/>
  <c r="M20" i="1"/>
  <c r="M19" i="1" s="1"/>
  <c r="M18" i="1" s="1"/>
  <c r="O34" i="1"/>
  <c r="N13" i="1"/>
  <c r="N12" i="1" s="1"/>
  <c r="M40" i="1"/>
  <c r="P40" i="1" s="1"/>
  <c r="P41" i="1"/>
  <c r="O41" i="1"/>
  <c r="P15" i="1"/>
  <c r="M14" i="1"/>
  <c r="O14" i="1" s="1"/>
  <c r="O38" i="1"/>
  <c r="M37" i="1"/>
  <c r="M36" i="1" s="1"/>
  <c r="P34" i="1"/>
  <c r="N33" i="1"/>
  <c r="O33" i="1" s="1"/>
  <c r="P25" i="1"/>
  <c r="O21" i="1"/>
  <c r="P42" i="1"/>
  <c r="P75" i="1"/>
  <c r="O75" i="1"/>
  <c r="O74" i="1"/>
  <c r="O53" i="1" l="1"/>
  <c r="M44" i="1"/>
  <c r="O57" i="1"/>
  <c r="P53" i="1"/>
  <c r="N65" i="1"/>
  <c r="N64" i="1" s="1"/>
  <c r="P64" i="1" s="1"/>
  <c r="P70" i="1"/>
  <c r="P57" i="1"/>
  <c r="O37" i="1"/>
  <c r="P37" i="1"/>
  <c r="P50" i="1"/>
  <c r="N45" i="1"/>
  <c r="N44" i="1" s="1"/>
  <c r="P46" i="1"/>
  <c r="O46" i="1"/>
  <c r="P28" i="1"/>
  <c r="O28" i="1"/>
  <c r="P20" i="1"/>
  <c r="P36" i="1"/>
  <c r="O36" i="1"/>
  <c r="O20" i="1"/>
  <c r="N32" i="1"/>
  <c r="N18" i="1" s="1"/>
  <c r="P33" i="1"/>
  <c r="M13" i="1"/>
  <c r="P14" i="1"/>
  <c r="O40" i="1"/>
  <c r="P74" i="1"/>
  <c r="N11" i="1" l="1"/>
  <c r="N10" i="1" s="1"/>
  <c r="O44" i="1"/>
  <c r="P65" i="1"/>
  <c r="O64" i="1"/>
  <c r="O65" i="1"/>
  <c r="P45" i="1"/>
  <c r="P44" i="1" s="1"/>
  <c r="O45" i="1"/>
  <c r="O19" i="1"/>
  <c r="P19" i="1"/>
  <c r="M12" i="1"/>
  <c r="P13" i="1"/>
  <c r="O13" i="1"/>
  <c r="P32" i="1"/>
  <c r="O32" i="1"/>
  <c r="P18" i="1" l="1"/>
  <c r="M11" i="1"/>
  <c r="M10" i="1" s="1"/>
  <c r="O18" i="1"/>
  <c r="O12" i="1"/>
  <c r="P12" i="1"/>
  <c r="N81" i="1" l="1"/>
  <c r="O11" i="1" l="1"/>
  <c r="P11" i="1"/>
  <c r="P10" i="1" s="1"/>
  <c r="M81" i="1" l="1"/>
  <c r="O10" i="1"/>
  <c r="P81" i="1" l="1"/>
  <c r="O81" i="1"/>
</calcChain>
</file>

<file path=xl/sharedStrings.xml><?xml version="1.0" encoding="utf-8"?>
<sst xmlns="http://schemas.openxmlformats.org/spreadsheetml/2006/main" count="206" uniqueCount="51">
  <si>
    <t>ППП</t>
  </si>
  <si>
    <t>Раз-дел</t>
  </si>
  <si>
    <t>Под-раз-дел</t>
  </si>
  <si>
    <t>Целевая статья</t>
  </si>
  <si>
    <t>Вид рас-хода</t>
  </si>
  <si>
    <t xml:space="preserve"> </t>
  </si>
  <si>
    <t>иные межбюджетные трансферы</t>
  </si>
  <si>
    <t>резервный фонд поселений</t>
  </si>
  <si>
    <t>итого расходов:</t>
  </si>
  <si>
    <t>05</t>
  </si>
  <si>
    <t>01</t>
  </si>
  <si>
    <t>06</t>
  </si>
  <si>
    <t>02</t>
  </si>
  <si>
    <t>03</t>
  </si>
  <si>
    <t>870</t>
  </si>
  <si>
    <t>9910000020</t>
  </si>
  <si>
    <t>9900000000</t>
  </si>
  <si>
    <t>Глава муниципального образования</t>
  </si>
  <si>
    <t>98000П0010</t>
  </si>
  <si>
    <t>9800080200</t>
  </si>
  <si>
    <t>0110000010</t>
  </si>
  <si>
    <t>0200080050</t>
  </si>
  <si>
    <t>0120051180</t>
  </si>
  <si>
    <t>0300080260</t>
  </si>
  <si>
    <t>% исполнения</t>
  </si>
  <si>
    <t>муниципальная программа</t>
  </si>
  <si>
    <t>0600080300</t>
  </si>
  <si>
    <t xml:space="preserve">Приложение № 2   к </t>
  </si>
  <si>
    <t>04</t>
  </si>
  <si>
    <t>ВЕРНО:</t>
  </si>
  <si>
    <t>0400080270</t>
  </si>
  <si>
    <t>Постановлению администрации муниципального</t>
  </si>
  <si>
    <t xml:space="preserve">образования "Пологозаймищенский сельсовет" </t>
  </si>
  <si>
    <t>зарезервированные средства поселений</t>
  </si>
  <si>
    <t>9840000050</t>
  </si>
  <si>
    <t>800</t>
  </si>
  <si>
    <t>муниципальная подпрограмма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</si>
  <si>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ведомственной структуре расходов  за  1 квартал 2025 года</t>
  </si>
  <si>
    <t>План 2025 года</t>
  </si>
  <si>
    <t>Факт 2025 года</t>
  </si>
  <si>
    <t>рублей</t>
  </si>
  <si>
    <t>неисполнено</t>
  </si>
  <si>
    <t>02000000000</t>
  </si>
  <si>
    <t>0400000000</t>
  </si>
  <si>
    <t>0600000000</t>
  </si>
  <si>
    <t>Расходы бюджета всего</t>
  </si>
  <si>
    <t>Общегосударственные вопросы</t>
  </si>
  <si>
    <t>Национальная оборона</t>
  </si>
  <si>
    <t>Благоустройство</t>
  </si>
  <si>
    <t>другие общегосударственные вопросы</t>
  </si>
  <si>
    <t>от 15. 04. 2025 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</si>
</sst>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8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C00000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horizontal="left"/>
    </xf>
    <xf numFmtId="0" fontId="1" fillId="0" borderId="0"/>
  </cellStyleXfs>
  <cellXfs count="164">
    <xf numFmtId="0" fontId="0" fillId="0" borderId="0" xfId="0">
      <alignment horizontal="left"/>
    </xf>
    <xf numFmtId="0" fontId="0" fillId="0" borderId="0" xfId="0" applyAlignment="1"/>
    <xf numFmtId="0" fontId="2" fillId="0" borderId="0" xfId="1" applyFont="1" applyFill="1"/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0" fillId="0" borderId="0" xfId="0" applyAlignment="1">
      <alignment vertical="center"/>
    </xf>
    <xf numFmtId="0" fontId="11" fillId="0" borderId="0" xfId="1" applyFont="1" applyFill="1"/>
    <xf numFmtId="0" fontId="0" fillId="0" borderId="0" xfId="0" applyFont="1" applyAlignment="1"/>
    <xf numFmtId="0" fontId="26" fillId="2" borderId="0" xfId="0" applyFont="1" applyFill="1" applyAlignment="1"/>
    <xf numFmtId="0" fontId="27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wrapText="1"/>
    </xf>
    <xf numFmtId="164" fontId="19" fillId="0" borderId="3" xfId="0" applyNumberFormat="1" applyFont="1" applyBorder="1" applyAlignment="1"/>
    <xf numFmtId="0" fontId="17" fillId="0" borderId="0" xfId="0" applyFont="1" applyAlignment="1">
      <alignment wrapText="1"/>
    </xf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49" fontId="17" fillId="0" borderId="3" xfId="0" applyNumberFormat="1" applyFont="1" applyBorder="1" applyAlignment="1">
      <alignment horizontal="center"/>
    </xf>
    <xf numFmtId="49" fontId="17" fillId="0" borderId="3" xfId="0" applyNumberFormat="1" applyFont="1" applyBorder="1" applyAlignment="1">
      <alignment horizontal="center" wrapText="1"/>
    </xf>
    <xf numFmtId="164" fontId="23" fillId="0" borderId="3" xfId="0" applyNumberFormat="1" applyFont="1" applyBorder="1" applyAlignment="1"/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" fontId="11" fillId="0" borderId="7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1" fillId="0" borderId="6" xfId="0" applyNumberFormat="1" applyFont="1" applyBorder="1" applyAlignment="1">
      <alignment horizontal="center"/>
    </xf>
    <xf numFmtId="1" fontId="11" fillId="0" borderId="3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17" fillId="0" borderId="3" xfId="0" applyFont="1" applyBorder="1" applyAlignment="1">
      <alignment horizontal="center" wrapText="1"/>
    </xf>
    <xf numFmtId="164" fontId="24" fillId="0" borderId="3" xfId="0" applyNumberFormat="1" applyFont="1" applyBorder="1" applyAlignment="1"/>
    <xf numFmtId="0" fontId="11" fillId="0" borderId="3" xfId="0" applyFont="1" applyBorder="1" applyAlignment="1">
      <alignment horizontal="center" wrapText="1"/>
    </xf>
    <xf numFmtId="164" fontId="11" fillId="0" borderId="3" xfId="0" applyNumberFormat="1" applyFont="1" applyBorder="1" applyAlignment="1"/>
    <xf numFmtId="1" fontId="11" fillId="0" borderId="1" xfId="0" applyNumberFormat="1" applyFont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23" fillId="0" borderId="1" xfId="0" applyFont="1" applyBorder="1" applyAlignment="1">
      <alignment wrapText="1"/>
    </xf>
    <xf numFmtId="0" fontId="23" fillId="0" borderId="0" xfId="0" applyFont="1" applyAlignment="1">
      <alignment wrapText="1"/>
    </xf>
    <xf numFmtId="1" fontId="23" fillId="0" borderId="3" xfId="0" applyNumberFormat="1" applyFont="1" applyBorder="1" applyAlignment="1">
      <alignment horizontal="center"/>
    </xf>
    <xf numFmtId="1" fontId="23" fillId="0" borderId="2" xfId="0" applyNumberFormat="1" applyFont="1" applyBorder="1" applyAlignment="1">
      <alignment horizontal="left"/>
    </xf>
    <xf numFmtId="1" fontId="23" fillId="0" borderId="5" xfId="0" applyNumberFormat="1" applyFont="1" applyBorder="1" applyAlignment="1">
      <alignment horizontal="left"/>
    </xf>
    <xf numFmtId="1" fontId="23" fillId="0" borderId="6" xfId="0" applyNumberFormat="1" applyFont="1" applyBorder="1" applyAlignment="1">
      <alignment horizontal="left"/>
    </xf>
    <xf numFmtId="2" fontId="23" fillId="0" borderId="2" xfId="0" applyNumberFormat="1" applyFont="1" applyBorder="1" applyAlignment="1">
      <alignment horizontal="right"/>
    </xf>
    <xf numFmtId="164" fontId="23" fillId="0" borderId="9" xfId="0" applyNumberFormat="1" applyFont="1" applyBorder="1" applyAlignment="1"/>
    <xf numFmtId="164" fontId="20" fillId="0" borderId="4" xfId="0" applyNumberFormat="1" applyFont="1" applyBorder="1" applyAlignment="1"/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28" fillId="0" borderId="0" xfId="0" applyFont="1" applyAlignment="1"/>
    <xf numFmtId="0" fontId="25" fillId="0" borderId="0" xfId="0" applyFont="1" applyAlignment="1"/>
    <xf numFmtId="0" fontId="11" fillId="0" borderId="3" xfId="0" applyFont="1" applyBorder="1" applyAlignment="1">
      <alignment horizontal="left" wrapText="1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16" fillId="0" borderId="0" xfId="0" applyFont="1" applyAlignment="1"/>
    <xf numFmtId="2" fontId="20" fillId="0" borderId="2" xfId="0" applyNumberFormat="1" applyFont="1" applyFill="1" applyBorder="1" applyAlignment="1">
      <alignment horizontal="right"/>
    </xf>
    <xf numFmtId="2" fontId="19" fillId="2" borderId="2" xfId="0" applyNumberFormat="1" applyFont="1" applyFill="1" applyBorder="1" applyAlignment="1">
      <alignment horizontal="right"/>
    </xf>
    <xf numFmtId="2" fontId="21" fillId="0" borderId="2" xfId="0" applyNumberFormat="1" applyFont="1" applyBorder="1" applyAlignment="1">
      <alignment horizontal="right"/>
    </xf>
    <xf numFmtId="2" fontId="13" fillId="0" borderId="2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right"/>
    </xf>
    <xf numFmtId="2" fontId="11" fillId="0" borderId="3" xfId="0" applyNumberFormat="1" applyFont="1" applyBorder="1" applyAlignment="1"/>
    <xf numFmtId="2" fontId="12" fillId="0" borderId="2" xfId="0" applyNumberFormat="1" applyFont="1" applyBorder="1" applyAlignment="1">
      <alignment horizontal="right"/>
    </xf>
    <xf numFmtId="2" fontId="24" fillId="0" borderId="2" xfId="0" applyNumberFormat="1" applyFont="1" applyBorder="1" applyAlignment="1">
      <alignment horizontal="right"/>
    </xf>
    <xf numFmtId="2" fontId="24" fillId="0" borderId="3" xfId="0" applyNumberFormat="1" applyFont="1" applyBorder="1" applyAlignment="1"/>
    <xf numFmtId="2" fontId="13" fillId="0" borderId="3" xfId="0" applyNumberFormat="1" applyFont="1" applyBorder="1" applyAlignment="1"/>
    <xf numFmtId="2" fontId="17" fillId="0" borderId="3" xfId="0" applyNumberFormat="1" applyFont="1" applyBorder="1" applyAlignment="1"/>
    <xf numFmtId="2" fontId="23" fillId="0" borderId="3" xfId="0" applyNumberFormat="1" applyFont="1" applyBorder="1" applyAlignment="1"/>
    <xf numFmtId="2" fontId="12" fillId="0" borderId="8" xfId="0" applyNumberFormat="1" applyFont="1" applyBorder="1" applyAlignment="1">
      <alignment horizontal="right"/>
    </xf>
    <xf numFmtId="2" fontId="20" fillId="0" borderId="4" xfId="0" applyNumberFormat="1" applyFont="1" applyBorder="1" applyAlignment="1"/>
    <xf numFmtId="2" fontId="22" fillId="0" borderId="4" xfId="0" applyNumberFormat="1" applyFont="1" applyBorder="1" applyAlignment="1"/>
    <xf numFmtId="2" fontId="24" fillId="0" borderId="4" xfId="0" applyNumberFormat="1" applyFont="1" applyBorder="1" applyAlignment="1"/>
    <xf numFmtId="2" fontId="23" fillId="0" borderId="4" xfId="0" applyNumberFormat="1" applyFont="1" applyBorder="1" applyAlignment="1"/>
    <xf numFmtId="2" fontId="11" fillId="0" borderId="4" xfId="0" applyNumberFormat="1" applyFont="1" applyBorder="1" applyAlignment="1"/>
    <xf numFmtId="2" fontId="24" fillId="0" borderId="10" xfId="0" applyNumberFormat="1" applyFont="1" applyBorder="1" applyAlignment="1"/>
    <xf numFmtId="49" fontId="11" fillId="0" borderId="4" xfId="0" applyNumberFormat="1" applyFont="1" applyBorder="1" applyAlignment="1">
      <alignment horizontal="center"/>
    </xf>
    <xf numFmtId="49" fontId="11" fillId="0" borderId="38" xfId="0" applyNumberFormat="1" applyFont="1" applyBorder="1" applyAlignment="1">
      <alignment horizontal="center"/>
    </xf>
    <xf numFmtId="0" fontId="11" fillId="0" borderId="38" xfId="0" applyFont="1" applyBorder="1" applyAlignment="1">
      <alignment horizontal="center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2" fontId="22" fillId="0" borderId="2" xfId="0" applyNumberFormat="1" applyFont="1" applyBorder="1" applyAlignment="1">
      <alignment horizontal="right"/>
    </xf>
    <xf numFmtId="1" fontId="11" fillId="0" borderId="7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1" fillId="0" borderId="6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29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49" fontId="17" fillId="0" borderId="2" xfId="0" applyNumberFormat="1" applyFont="1" applyBorder="1" applyAlignment="1">
      <alignment horizontal="left" wrapText="1"/>
    </xf>
    <xf numFmtId="49" fontId="17" fillId="0" borderId="5" xfId="0" applyNumberFormat="1" applyFont="1" applyBorder="1" applyAlignment="1">
      <alignment horizontal="left" wrapText="1"/>
    </xf>
    <xf numFmtId="49" fontId="17" fillId="0" borderId="6" xfId="0" applyNumberFormat="1" applyFont="1" applyBorder="1" applyAlignment="1">
      <alignment horizontal="left" wrapText="1"/>
    </xf>
    <xf numFmtId="0" fontId="17" fillId="0" borderId="2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17" fillId="0" borderId="6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49" fontId="13" fillId="0" borderId="2" xfId="0" applyNumberFormat="1" applyFont="1" applyBorder="1" applyAlignment="1">
      <alignment horizontal="left"/>
    </xf>
    <xf numFmtId="49" fontId="13" fillId="0" borderId="5" xfId="0" applyNumberFormat="1" applyFont="1" applyBorder="1" applyAlignment="1">
      <alignment horizontal="left"/>
    </xf>
    <xf numFmtId="1" fontId="23" fillId="0" borderId="9" xfId="0" applyNumberFormat="1" applyFont="1" applyBorder="1" applyAlignment="1">
      <alignment horizontal="right"/>
    </xf>
    <xf numFmtId="1" fontId="23" fillId="0" borderId="12" xfId="0" applyNumberFormat="1" applyFont="1" applyBorder="1" applyAlignment="1">
      <alignment horizontal="right"/>
    </xf>
    <xf numFmtId="0" fontId="23" fillId="0" borderId="12" xfId="0" applyFont="1" applyBorder="1" applyAlignment="1">
      <alignment horizontal="right"/>
    </xf>
    <xf numFmtId="0" fontId="23" fillId="0" borderId="13" xfId="0" applyFont="1" applyBorder="1" applyAlignment="1">
      <alignment horizontal="right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left"/>
    </xf>
    <xf numFmtId="0" fontId="11" fillId="0" borderId="34" xfId="0" applyFont="1" applyBorder="1" applyAlignment="1">
      <alignment horizontal="left"/>
    </xf>
    <xf numFmtId="0" fontId="11" fillId="0" borderId="35" xfId="0" applyFont="1" applyBorder="1" applyAlignment="1">
      <alignment horizontal="left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25" fillId="0" borderId="21" xfId="0" applyFont="1" applyFill="1" applyBorder="1" applyAlignment="1">
      <alignment horizontal="left" wrapText="1"/>
    </xf>
    <xf numFmtId="0" fontId="25" fillId="0" borderId="22" xfId="0" applyFont="1" applyFill="1" applyBorder="1" applyAlignment="1">
      <alignment horizontal="left" wrapText="1"/>
    </xf>
    <xf numFmtId="0" fontId="25" fillId="0" borderId="23" xfId="0" applyFont="1" applyFill="1" applyBorder="1" applyAlignment="1">
      <alignment horizontal="left" wrapText="1"/>
    </xf>
    <xf numFmtId="0" fontId="18" fillId="2" borderId="2" xfId="0" applyFont="1" applyFill="1" applyBorder="1" applyAlignment="1">
      <alignment horizontal="left" wrapText="1"/>
    </xf>
    <xf numFmtId="0" fontId="18" fillId="2" borderId="5" xfId="0" applyFont="1" applyFill="1" applyBorder="1" applyAlignment="1">
      <alignment horizontal="left" wrapText="1"/>
    </xf>
    <xf numFmtId="0" fontId="18" fillId="2" borderId="6" xfId="0" applyFont="1" applyFill="1" applyBorder="1" applyAlignment="1">
      <alignment horizontal="left" wrapText="1"/>
    </xf>
    <xf numFmtId="49" fontId="17" fillId="0" borderId="2" xfId="0" applyNumberFormat="1" applyFont="1" applyBorder="1" applyAlignment="1">
      <alignment horizontal="left" vertical="center" wrapText="1"/>
    </xf>
    <xf numFmtId="49" fontId="17" fillId="0" borderId="5" xfId="0" applyNumberFormat="1" applyFont="1" applyBorder="1" applyAlignment="1">
      <alignment horizontal="left" vertical="center" wrapText="1"/>
    </xf>
    <xf numFmtId="49" fontId="17" fillId="0" borderId="6" xfId="0" applyNumberFormat="1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wrapText="1"/>
    </xf>
    <xf numFmtId="0" fontId="11" fillId="0" borderId="36" xfId="0" applyFont="1" applyBorder="1" applyAlignment="1">
      <alignment horizontal="left" wrapText="1"/>
    </xf>
    <xf numFmtId="0" fontId="11" fillId="0" borderId="37" xfId="0" applyFont="1" applyBorder="1" applyAlignment="1">
      <alignment horizontal="left" wrapText="1"/>
    </xf>
    <xf numFmtId="14" fontId="25" fillId="0" borderId="0" xfId="1" applyNumberFormat="1" applyFont="1" applyFill="1" applyBorder="1" applyAlignment="1">
      <alignment horizontal="right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1" fontId="18" fillId="0" borderId="3" xfId="0" applyNumberFormat="1" applyFont="1" applyBorder="1" applyAlignment="1">
      <alignment horizontal="left" wrapText="1"/>
    </xf>
    <xf numFmtId="0" fontId="18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_templa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0"/>
  <sheetViews>
    <sheetView tabSelected="1" topLeftCell="A6" zoomScale="110" zoomScaleNormal="110" workbookViewId="0">
      <selection activeCell="N15" sqref="N15"/>
    </sheetView>
  </sheetViews>
  <sheetFormatPr defaultRowHeight="11.25" x14ac:dyDescent="0.2"/>
  <cols>
    <col min="1" max="1" width="1.83203125" style="1" customWidth="1"/>
    <col min="2" max="3" width="2" style="1" customWidth="1"/>
    <col min="4" max="4" width="5.1640625" style="1" customWidth="1"/>
    <col min="5" max="5" width="7.1640625" style="1" customWidth="1"/>
    <col min="6" max="6" width="19.5" style="1" customWidth="1"/>
    <col min="7" max="7" width="6" style="1" customWidth="1"/>
    <col min="8" max="8" width="1" style="1" customWidth="1"/>
    <col min="9" max="9" width="0.83203125" style="1" customWidth="1"/>
    <col min="10" max="10" width="27.83203125" style="1" customWidth="1"/>
    <col min="11" max="11" width="13.6640625" style="1" hidden="1" customWidth="1"/>
    <col min="12" max="12" width="12.83203125" style="1" hidden="1" customWidth="1"/>
    <col min="13" max="13" width="14" style="1" customWidth="1"/>
    <col min="14" max="14" width="14.6640625" customWidth="1"/>
    <col min="15" max="15" width="10.5" customWidth="1"/>
    <col min="16" max="16" width="14.1640625" customWidth="1"/>
  </cols>
  <sheetData>
    <row r="1" spans="1:24" s="1" customFormat="1" ht="15.75" x14ac:dyDescent="0.25">
      <c r="L1" s="12"/>
      <c r="M1" s="2"/>
    </row>
    <row r="2" spans="1:24" s="1" customFormat="1" ht="12.75" customHeight="1" x14ac:dyDescent="0.25">
      <c r="J2" s="16"/>
      <c r="M2" s="59"/>
      <c r="N2" s="59"/>
      <c r="O2" s="144" t="s">
        <v>27</v>
      </c>
      <c r="P2" s="144"/>
    </row>
    <row r="3" spans="1:24" s="1" customFormat="1" ht="15.75" customHeight="1" x14ac:dyDescent="0.25">
      <c r="J3" s="11"/>
      <c r="M3" s="96" t="s">
        <v>31</v>
      </c>
      <c r="N3" s="96"/>
      <c r="O3" s="96"/>
      <c r="P3" s="96"/>
    </row>
    <row r="4" spans="1:24" s="1" customFormat="1" ht="18.75" x14ac:dyDescent="0.3">
      <c r="D4" s="15"/>
      <c r="M4" s="96" t="s">
        <v>32</v>
      </c>
      <c r="N4" s="96"/>
      <c r="O4" s="96"/>
      <c r="P4" s="96"/>
    </row>
    <row r="5" spans="1:24" s="1" customFormat="1" ht="16.5" customHeight="1" x14ac:dyDescent="0.25">
      <c r="L5" s="2"/>
      <c r="M5" s="2"/>
      <c r="O5" s="60" t="s">
        <v>50</v>
      </c>
      <c r="P5" s="60"/>
    </row>
    <row r="6" spans="1:24" s="1" customFormat="1" ht="55.5" customHeight="1" x14ac:dyDescent="0.3">
      <c r="A6" s="97" t="s">
        <v>37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17"/>
      <c r="R6" s="17"/>
      <c r="S6" s="17"/>
      <c r="T6" s="17"/>
      <c r="U6" s="17"/>
      <c r="V6" s="17"/>
      <c r="W6" s="17"/>
      <c r="X6" s="17"/>
    </row>
    <row r="7" spans="1:24" s="1" customFormat="1" ht="13.5" thickBot="1" x14ac:dyDescent="0.25">
      <c r="P7" s="64" t="s">
        <v>40</v>
      </c>
    </row>
    <row r="8" spans="1:24" s="1" customFormat="1" ht="12" customHeight="1" x14ac:dyDescent="0.2">
      <c r="A8" s="145" t="s">
        <v>0</v>
      </c>
      <c r="B8" s="146"/>
      <c r="C8" s="147"/>
      <c r="D8" s="151" t="s">
        <v>1</v>
      </c>
      <c r="E8" s="151" t="s">
        <v>2</v>
      </c>
      <c r="F8" s="151" t="s">
        <v>3</v>
      </c>
      <c r="G8" s="151" t="s">
        <v>4</v>
      </c>
      <c r="H8" s="155"/>
      <c r="I8" s="156"/>
      <c r="J8" s="156"/>
      <c r="K8" s="156"/>
      <c r="L8" s="157"/>
      <c r="M8" s="121" t="s">
        <v>38</v>
      </c>
      <c r="N8" s="153" t="s">
        <v>39</v>
      </c>
      <c r="O8" s="158" t="s">
        <v>24</v>
      </c>
      <c r="P8" s="119" t="s">
        <v>41</v>
      </c>
    </row>
    <row r="9" spans="1:24" s="3" customFormat="1" ht="32.25" customHeight="1" thickBot="1" x14ac:dyDescent="0.25">
      <c r="A9" s="148"/>
      <c r="B9" s="149"/>
      <c r="C9" s="150"/>
      <c r="D9" s="152"/>
      <c r="E9" s="152"/>
      <c r="F9" s="152"/>
      <c r="G9" s="152"/>
      <c r="H9" s="123" t="s">
        <v>5</v>
      </c>
      <c r="I9" s="124"/>
      <c r="J9" s="124"/>
      <c r="K9" s="124"/>
      <c r="L9" s="125"/>
      <c r="M9" s="122"/>
      <c r="N9" s="154"/>
      <c r="O9" s="159"/>
      <c r="P9" s="120"/>
    </row>
    <row r="10" spans="1:24" s="4" customFormat="1" ht="21.75" customHeight="1" x14ac:dyDescent="0.25">
      <c r="A10" s="132" t="s">
        <v>45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4"/>
      <c r="M10" s="65">
        <f>M11+M64+M74</f>
        <v>4400492.83</v>
      </c>
      <c r="N10" s="65">
        <f>N11+N64+N74</f>
        <v>659367.01</v>
      </c>
      <c r="O10" s="53">
        <f t="shared" ref="O10:O17" si="0">N10/M10*100</f>
        <v>14.983935560690369</v>
      </c>
      <c r="P10" s="65">
        <f>P11+P64+P74</f>
        <v>3741125.8200000003</v>
      </c>
    </row>
    <row r="11" spans="1:24" s="14" customFormat="1" ht="13.7" customHeight="1" x14ac:dyDescent="0.25">
      <c r="A11" s="18"/>
      <c r="B11" s="135" t="s">
        <v>46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7"/>
      <c r="M11" s="66">
        <f>M12+M18+M36+M40+M44</f>
        <v>3955892.83</v>
      </c>
      <c r="N11" s="66">
        <f>N12+N18+N36+N40+N44</f>
        <v>610728.88</v>
      </c>
      <c r="O11" s="19">
        <f t="shared" si="0"/>
        <v>15.438458680388468</v>
      </c>
      <c r="P11" s="78">
        <f t="shared" ref="P11:P17" si="1">M11-N11</f>
        <v>3345163.95</v>
      </c>
    </row>
    <row r="12" spans="1:24" s="8" customFormat="1" ht="15" customHeight="1" x14ac:dyDescent="0.2">
      <c r="A12" s="24"/>
      <c r="B12" s="20"/>
      <c r="C12" s="20"/>
      <c r="D12" s="25" t="s">
        <v>10</v>
      </c>
      <c r="E12" s="26" t="s">
        <v>12</v>
      </c>
      <c r="F12" s="98" t="s">
        <v>16</v>
      </c>
      <c r="G12" s="99"/>
      <c r="H12" s="99"/>
      <c r="I12" s="99"/>
      <c r="J12" s="99"/>
      <c r="K12" s="99"/>
      <c r="L12" s="100"/>
      <c r="M12" s="68">
        <f t="shared" ref="M12:N14" si="2">M13</f>
        <v>756202</v>
      </c>
      <c r="N12" s="68">
        <f t="shared" si="2"/>
        <v>126563.6</v>
      </c>
      <c r="O12" s="27">
        <f t="shared" si="0"/>
        <v>16.73674494381131</v>
      </c>
      <c r="P12" s="80">
        <f t="shared" si="1"/>
        <v>629638.40000000002</v>
      </c>
    </row>
    <row r="13" spans="1:24" s="9" customFormat="1" ht="11.25" customHeight="1" x14ac:dyDescent="0.2">
      <c r="A13" s="21"/>
      <c r="B13" s="22"/>
      <c r="C13" s="22"/>
      <c r="D13" s="23" t="s">
        <v>10</v>
      </c>
      <c r="E13" s="23" t="s">
        <v>12</v>
      </c>
      <c r="F13" s="23" t="s">
        <v>15</v>
      </c>
      <c r="G13" s="104" t="s">
        <v>17</v>
      </c>
      <c r="H13" s="105"/>
      <c r="I13" s="105"/>
      <c r="J13" s="105"/>
      <c r="K13" s="105"/>
      <c r="L13" s="106"/>
      <c r="M13" s="51">
        <f t="shared" si="2"/>
        <v>756202</v>
      </c>
      <c r="N13" s="51">
        <f t="shared" si="2"/>
        <v>126563.6</v>
      </c>
      <c r="O13" s="27">
        <f t="shared" si="0"/>
        <v>16.73674494381131</v>
      </c>
      <c r="P13" s="81">
        <f t="shared" si="1"/>
        <v>629638.40000000002</v>
      </c>
    </row>
    <row r="14" spans="1:24" s="1" customFormat="1" ht="15.75" customHeight="1" x14ac:dyDescent="0.2">
      <c r="A14" s="90">
        <v>400</v>
      </c>
      <c r="B14" s="91"/>
      <c r="C14" s="92"/>
      <c r="D14" s="23" t="s">
        <v>10</v>
      </c>
      <c r="E14" s="23" t="s">
        <v>12</v>
      </c>
      <c r="F14" s="23" t="s">
        <v>15</v>
      </c>
      <c r="G14" s="34">
        <v>100</v>
      </c>
      <c r="H14" s="93"/>
      <c r="I14" s="94"/>
      <c r="J14" s="94"/>
      <c r="K14" s="94"/>
      <c r="L14" s="95"/>
      <c r="M14" s="69">
        <f t="shared" si="2"/>
        <v>756202</v>
      </c>
      <c r="N14" s="70">
        <f t="shared" si="2"/>
        <v>126563.6</v>
      </c>
      <c r="O14" s="27">
        <f t="shared" ref="O14" si="3">N14/M14*100</f>
        <v>16.73674494381131</v>
      </c>
      <c r="P14" s="82">
        <f t="shared" ref="P14" si="4">M14-N14</f>
        <v>629638.40000000002</v>
      </c>
    </row>
    <row r="15" spans="1:24" s="1" customFormat="1" ht="15.75" customHeight="1" x14ac:dyDescent="0.2">
      <c r="A15" s="90">
        <v>400</v>
      </c>
      <c r="B15" s="91"/>
      <c r="C15" s="92"/>
      <c r="D15" s="23" t="s">
        <v>10</v>
      </c>
      <c r="E15" s="23" t="s">
        <v>12</v>
      </c>
      <c r="F15" s="23" t="s">
        <v>15</v>
      </c>
      <c r="G15" s="34">
        <v>120</v>
      </c>
      <c r="H15" s="93"/>
      <c r="I15" s="94"/>
      <c r="J15" s="94"/>
      <c r="K15" s="94"/>
      <c r="L15" s="95"/>
      <c r="M15" s="69">
        <f>M16+M17</f>
        <v>756202</v>
      </c>
      <c r="N15" s="70">
        <f>N16+N17</f>
        <v>126563.6</v>
      </c>
      <c r="O15" s="27">
        <f t="shared" ref="O15" si="5">N15/M15*100</f>
        <v>16.73674494381131</v>
      </c>
      <c r="P15" s="82">
        <f t="shared" ref="P15" si="6">M15-N15</f>
        <v>629638.40000000002</v>
      </c>
    </row>
    <row r="16" spans="1:24" s="1" customFormat="1" ht="15.75" customHeight="1" x14ac:dyDescent="0.2">
      <c r="A16" s="90">
        <v>400</v>
      </c>
      <c r="B16" s="91"/>
      <c r="C16" s="92"/>
      <c r="D16" s="23" t="s">
        <v>10</v>
      </c>
      <c r="E16" s="23" t="s">
        <v>12</v>
      </c>
      <c r="F16" s="23" t="s">
        <v>15</v>
      </c>
      <c r="G16" s="34">
        <v>121</v>
      </c>
      <c r="H16" s="93"/>
      <c r="I16" s="94"/>
      <c r="J16" s="94"/>
      <c r="K16" s="94"/>
      <c r="L16" s="95"/>
      <c r="M16" s="69">
        <v>580800</v>
      </c>
      <c r="N16" s="70">
        <v>100652</v>
      </c>
      <c r="O16" s="27">
        <f t="shared" si="0"/>
        <v>17.329889807162534</v>
      </c>
      <c r="P16" s="82">
        <f t="shared" si="1"/>
        <v>480148</v>
      </c>
    </row>
    <row r="17" spans="1:16" s="5" customFormat="1" ht="18" customHeight="1" x14ac:dyDescent="0.2">
      <c r="A17" s="90">
        <v>400</v>
      </c>
      <c r="B17" s="91"/>
      <c r="C17" s="92"/>
      <c r="D17" s="23" t="s">
        <v>10</v>
      </c>
      <c r="E17" s="23" t="s">
        <v>12</v>
      </c>
      <c r="F17" s="23" t="s">
        <v>15</v>
      </c>
      <c r="G17" s="34">
        <v>129</v>
      </c>
      <c r="H17" s="93"/>
      <c r="I17" s="94"/>
      <c r="J17" s="94"/>
      <c r="K17" s="94"/>
      <c r="L17" s="95"/>
      <c r="M17" s="69">
        <v>175402</v>
      </c>
      <c r="N17" s="70">
        <v>25911.599999999999</v>
      </c>
      <c r="O17" s="27">
        <f t="shared" si="0"/>
        <v>14.772693583881596</v>
      </c>
      <c r="P17" s="82">
        <f t="shared" si="1"/>
        <v>149490.4</v>
      </c>
    </row>
    <row r="18" spans="1:16" s="7" customFormat="1" ht="17.25" customHeight="1" x14ac:dyDescent="0.2">
      <c r="A18" s="24"/>
      <c r="B18" s="20"/>
      <c r="C18" s="20"/>
      <c r="D18" s="25" t="s">
        <v>10</v>
      </c>
      <c r="E18" s="23" t="s">
        <v>28</v>
      </c>
      <c r="F18" s="138"/>
      <c r="G18" s="139"/>
      <c r="H18" s="139"/>
      <c r="I18" s="139"/>
      <c r="J18" s="139"/>
      <c r="K18" s="139"/>
      <c r="L18" s="140"/>
      <c r="M18" s="71">
        <f>M19+M32</f>
        <v>3130004.41</v>
      </c>
      <c r="N18" s="71">
        <f>N19+N32</f>
        <v>460994.86</v>
      </c>
      <c r="O18" s="39">
        <f t="shared" ref="O18:O23" si="7">N18/M18*100</f>
        <v>14.728249536236277</v>
      </c>
      <c r="P18" s="71">
        <f>P19+P32</f>
        <v>2669009.5500000003</v>
      </c>
    </row>
    <row r="19" spans="1:16" s="8" customFormat="1" ht="11.45" customHeight="1" x14ac:dyDescent="0.2">
      <c r="A19" s="21"/>
      <c r="B19" s="22"/>
      <c r="C19" s="22"/>
      <c r="D19" s="23" t="s">
        <v>10</v>
      </c>
      <c r="E19" s="23" t="s">
        <v>28</v>
      </c>
      <c r="F19" s="23" t="s">
        <v>20</v>
      </c>
      <c r="G19" s="104" t="s">
        <v>36</v>
      </c>
      <c r="H19" s="105"/>
      <c r="I19" s="105"/>
      <c r="J19" s="105"/>
      <c r="K19" s="105"/>
      <c r="L19" s="106"/>
      <c r="M19" s="72">
        <f>M20+M24+M28</f>
        <v>2442944</v>
      </c>
      <c r="N19" s="72">
        <f>N20+N24+N28</f>
        <v>460994.86</v>
      </c>
      <c r="O19" s="39">
        <f t="shared" si="7"/>
        <v>18.870463670063661</v>
      </c>
      <c r="P19" s="80">
        <f t="shared" ref="P19:P31" si="8">M19-N19</f>
        <v>1981949.1400000001</v>
      </c>
    </row>
    <row r="20" spans="1:16" s="9" customFormat="1" ht="12" customHeight="1" x14ac:dyDescent="0.2">
      <c r="A20" s="90">
        <v>400</v>
      </c>
      <c r="B20" s="91"/>
      <c r="C20" s="92"/>
      <c r="D20" s="23" t="s">
        <v>10</v>
      </c>
      <c r="E20" s="23" t="s">
        <v>28</v>
      </c>
      <c r="F20" s="23" t="s">
        <v>20</v>
      </c>
      <c r="G20" s="34">
        <v>100</v>
      </c>
      <c r="H20" s="93"/>
      <c r="I20" s="94"/>
      <c r="J20" s="94"/>
      <c r="K20" s="94"/>
      <c r="L20" s="95"/>
      <c r="M20" s="69">
        <f>M21</f>
        <v>2079995</v>
      </c>
      <c r="N20" s="70">
        <f>N21</f>
        <v>375147.24</v>
      </c>
      <c r="O20" s="27">
        <f t="shared" si="7"/>
        <v>18.035968355693164</v>
      </c>
      <c r="P20" s="82">
        <f t="shared" ref="P20" si="9">M20-N20</f>
        <v>1704847.76</v>
      </c>
    </row>
    <row r="21" spans="1:16" s="9" customFormat="1" ht="12" customHeight="1" x14ac:dyDescent="0.2">
      <c r="A21" s="90">
        <v>400</v>
      </c>
      <c r="B21" s="91"/>
      <c r="C21" s="92"/>
      <c r="D21" s="23" t="s">
        <v>10</v>
      </c>
      <c r="E21" s="23" t="s">
        <v>28</v>
      </c>
      <c r="F21" s="23" t="s">
        <v>20</v>
      </c>
      <c r="G21" s="34">
        <v>120</v>
      </c>
      <c r="H21" s="93"/>
      <c r="I21" s="94"/>
      <c r="J21" s="94"/>
      <c r="K21" s="94"/>
      <c r="L21" s="95"/>
      <c r="M21" s="69">
        <f>M22+M23</f>
        <v>2079995</v>
      </c>
      <c r="N21" s="70">
        <f>N22+N23</f>
        <v>375147.24</v>
      </c>
      <c r="O21" s="27">
        <f t="shared" si="7"/>
        <v>18.035968355693164</v>
      </c>
      <c r="P21" s="82">
        <f t="shared" ref="P21" si="10">M21-N21</f>
        <v>1704847.76</v>
      </c>
    </row>
    <row r="22" spans="1:16" s="9" customFormat="1" ht="12" customHeight="1" x14ac:dyDescent="0.2">
      <c r="A22" s="90">
        <v>400</v>
      </c>
      <c r="B22" s="91"/>
      <c r="C22" s="92"/>
      <c r="D22" s="23" t="s">
        <v>10</v>
      </c>
      <c r="E22" s="23" t="s">
        <v>28</v>
      </c>
      <c r="F22" s="23" t="s">
        <v>20</v>
      </c>
      <c r="G22" s="34">
        <v>121</v>
      </c>
      <c r="H22" s="93"/>
      <c r="I22" s="94"/>
      <c r="J22" s="94"/>
      <c r="K22" s="94"/>
      <c r="L22" s="95"/>
      <c r="M22" s="69">
        <v>1597539</v>
      </c>
      <c r="N22" s="70">
        <v>298342</v>
      </c>
      <c r="O22" s="27">
        <f t="shared" si="7"/>
        <v>18.675099637630129</v>
      </c>
      <c r="P22" s="82">
        <f t="shared" si="8"/>
        <v>1299197</v>
      </c>
    </row>
    <row r="23" spans="1:16" s="9" customFormat="1" ht="11.25" customHeight="1" x14ac:dyDescent="0.2">
      <c r="A23" s="90">
        <v>400</v>
      </c>
      <c r="B23" s="91"/>
      <c r="C23" s="92"/>
      <c r="D23" s="23" t="s">
        <v>10</v>
      </c>
      <c r="E23" s="23" t="s">
        <v>28</v>
      </c>
      <c r="F23" s="23" t="s">
        <v>20</v>
      </c>
      <c r="G23" s="34">
        <v>129</v>
      </c>
      <c r="H23" s="35"/>
      <c r="I23" s="36"/>
      <c r="J23" s="36"/>
      <c r="K23" s="36"/>
      <c r="L23" s="37"/>
      <c r="M23" s="69">
        <v>482456</v>
      </c>
      <c r="N23" s="70">
        <v>76805.240000000005</v>
      </c>
      <c r="O23" s="27">
        <f t="shared" si="7"/>
        <v>15.919636194803259</v>
      </c>
      <c r="P23" s="82">
        <f t="shared" si="8"/>
        <v>405650.76</v>
      </c>
    </row>
    <row r="24" spans="1:16" s="1" customFormat="1" x14ac:dyDescent="0.2">
      <c r="A24" s="90">
        <v>400</v>
      </c>
      <c r="B24" s="91"/>
      <c r="C24" s="92"/>
      <c r="D24" s="23" t="s">
        <v>10</v>
      </c>
      <c r="E24" s="23" t="s">
        <v>28</v>
      </c>
      <c r="F24" s="23" t="s">
        <v>20</v>
      </c>
      <c r="G24" s="34">
        <v>200</v>
      </c>
      <c r="H24" s="93"/>
      <c r="I24" s="94"/>
      <c r="J24" s="94"/>
      <c r="K24" s="94"/>
      <c r="L24" s="95"/>
      <c r="M24" s="69">
        <f>M25</f>
        <v>357395</v>
      </c>
      <c r="N24" s="70">
        <f>N25</f>
        <v>85847.62000000001</v>
      </c>
      <c r="O24" s="27">
        <v>0</v>
      </c>
      <c r="P24" s="82">
        <f t="shared" ref="P24" si="11">M24-N24</f>
        <v>271547.38</v>
      </c>
    </row>
    <row r="25" spans="1:16" s="1" customFormat="1" x14ac:dyDescent="0.2">
      <c r="A25" s="90">
        <v>400</v>
      </c>
      <c r="B25" s="91"/>
      <c r="C25" s="92"/>
      <c r="D25" s="23" t="s">
        <v>10</v>
      </c>
      <c r="E25" s="23" t="s">
        <v>28</v>
      </c>
      <c r="F25" s="23" t="s">
        <v>20</v>
      </c>
      <c r="G25" s="34">
        <v>240</v>
      </c>
      <c r="H25" s="93"/>
      <c r="I25" s="94"/>
      <c r="J25" s="94"/>
      <c r="K25" s="94"/>
      <c r="L25" s="95"/>
      <c r="M25" s="69">
        <f>M26+M27</f>
        <v>357395</v>
      </c>
      <c r="N25" s="70">
        <f>N26+N27</f>
        <v>85847.62000000001</v>
      </c>
      <c r="O25" s="27">
        <v>0</v>
      </c>
      <c r="P25" s="82">
        <f t="shared" ref="P25" si="12">M25-N25</f>
        <v>271547.38</v>
      </c>
    </row>
    <row r="26" spans="1:16" s="1" customFormat="1" x14ac:dyDescent="0.2">
      <c r="A26" s="90">
        <v>400</v>
      </c>
      <c r="B26" s="91"/>
      <c r="C26" s="92"/>
      <c r="D26" s="23" t="s">
        <v>10</v>
      </c>
      <c r="E26" s="23" t="s">
        <v>28</v>
      </c>
      <c r="F26" s="23" t="s">
        <v>20</v>
      </c>
      <c r="G26" s="34">
        <v>244</v>
      </c>
      <c r="H26" s="93"/>
      <c r="I26" s="94"/>
      <c r="J26" s="94"/>
      <c r="K26" s="94"/>
      <c r="L26" s="95"/>
      <c r="M26" s="69">
        <v>323395</v>
      </c>
      <c r="N26" s="70">
        <v>75829.13</v>
      </c>
      <c r="O26" s="27">
        <v>0</v>
      </c>
      <c r="P26" s="82">
        <f t="shared" si="8"/>
        <v>247565.87</v>
      </c>
    </row>
    <row r="27" spans="1:16" s="1" customFormat="1" x14ac:dyDescent="0.2">
      <c r="A27" s="90">
        <v>400</v>
      </c>
      <c r="B27" s="91"/>
      <c r="C27" s="92"/>
      <c r="D27" s="23" t="s">
        <v>10</v>
      </c>
      <c r="E27" s="23" t="s">
        <v>28</v>
      </c>
      <c r="F27" s="23" t="s">
        <v>20</v>
      </c>
      <c r="G27" s="34">
        <v>247</v>
      </c>
      <c r="H27" s="93"/>
      <c r="I27" s="94"/>
      <c r="J27" s="94"/>
      <c r="K27" s="94"/>
      <c r="L27" s="95"/>
      <c r="M27" s="69">
        <v>34000</v>
      </c>
      <c r="N27" s="70">
        <v>10018.49</v>
      </c>
      <c r="O27" s="27">
        <f>N27/M27*100</f>
        <v>29.466147058823527</v>
      </c>
      <c r="P27" s="82">
        <f t="shared" si="8"/>
        <v>23981.510000000002</v>
      </c>
    </row>
    <row r="28" spans="1:16" s="1" customFormat="1" x14ac:dyDescent="0.2">
      <c r="A28" s="90">
        <v>400</v>
      </c>
      <c r="B28" s="91"/>
      <c r="C28" s="92"/>
      <c r="D28" s="23" t="s">
        <v>10</v>
      </c>
      <c r="E28" s="23" t="s">
        <v>28</v>
      </c>
      <c r="F28" s="23" t="s">
        <v>20</v>
      </c>
      <c r="G28" s="34">
        <v>800</v>
      </c>
      <c r="H28" s="35"/>
      <c r="I28" s="36"/>
      <c r="J28" s="36"/>
      <c r="K28" s="36"/>
      <c r="L28" s="37"/>
      <c r="M28" s="69">
        <f>M29</f>
        <v>5554</v>
      </c>
      <c r="N28" s="70">
        <f>N29</f>
        <v>0</v>
      </c>
      <c r="O28" s="27">
        <f>N28/M28*100</f>
        <v>0</v>
      </c>
      <c r="P28" s="82">
        <f t="shared" si="8"/>
        <v>5554</v>
      </c>
    </row>
    <row r="29" spans="1:16" s="1" customFormat="1" x14ac:dyDescent="0.2">
      <c r="A29" s="90">
        <v>400</v>
      </c>
      <c r="B29" s="91"/>
      <c r="C29" s="92"/>
      <c r="D29" s="23" t="s">
        <v>10</v>
      </c>
      <c r="E29" s="23" t="s">
        <v>28</v>
      </c>
      <c r="F29" s="23" t="s">
        <v>20</v>
      </c>
      <c r="G29" s="34">
        <v>850</v>
      </c>
      <c r="H29" s="93"/>
      <c r="I29" s="94"/>
      <c r="J29" s="94"/>
      <c r="K29" s="94"/>
      <c r="L29" s="95"/>
      <c r="M29" s="69">
        <f>M30+M31</f>
        <v>5554</v>
      </c>
      <c r="N29" s="70">
        <f>N30+N31</f>
        <v>0</v>
      </c>
      <c r="O29" s="27">
        <v>0</v>
      </c>
      <c r="P29" s="82">
        <f t="shared" si="8"/>
        <v>5554</v>
      </c>
    </row>
    <row r="30" spans="1:16" s="1" customFormat="1" x14ac:dyDescent="0.2">
      <c r="A30" s="90">
        <v>400</v>
      </c>
      <c r="B30" s="91"/>
      <c r="C30" s="92"/>
      <c r="D30" s="23" t="s">
        <v>10</v>
      </c>
      <c r="E30" s="23" t="s">
        <v>28</v>
      </c>
      <c r="F30" s="23" t="s">
        <v>20</v>
      </c>
      <c r="G30" s="34">
        <v>852</v>
      </c>
      <c r="H30" s="35"/>
      <c r="I30" s="36"/>
      <c r="J30" s="36"/>
      <c r="K30" s="36"/>
      <c r="L30" s="37"/>
      <c r="M30" s="69">
        <v>994</v>
      </c>
      <c r="N30" s="70">
        <v>0</v>
      </c>
      <c r="O30" s="27">
        <f t="shared" ref="O30:O31" si="13">N30/M30*100</f>
        <v>0</v>
      </c>
      <c r="P30" s="82">
        <f t="shared" si="8"/>
        <v>994</v>
      </c>
    </row>
    <row r="31" spans="1:16" s="1" customFormat="1" x14ac:dyDescent="0.2">
      <c r="A31" s="90">
        <v>400</v>
      </c>
      <c r="B31" s="91"/>
      <c r="C31" s="92"/>
      <c r="D31" s="23" t="s">
        <v>10</v>
      </c>
      <c r="E31" s="23" t="s">
        <v>28</v>
      </c>
      <c r="F31" s="23" t="s">
        <v>20</v>
      </c>
      <c r="G31" s="34">
        <v>853</v>
      </c>
      <c r="H31" s="93"/>
      <c r="I31" s="94"/>
      <c r="J31" s="94"/>
      <c r="K31" s="94"/>
      <c r="L31" s="95"/>
      <c r="M31" s="69">
        <v>4560</v>
      </c>
      <c r="N31" s="70">
        <v>0</v>
      </c>
      <c r="O31" s="27">
        <f t="shared" si="13"/>
        <v>0</v>
      </c>
      <c r="P31" s="82">
        <f t="shared" si="8"/>
        <v>4560</v>
      </c>
    </row>
    <row r="32" spans="1:16" s="1" customFormat="1" ht="12" customHeight="1" x14ac:dyDescent="0.2">
      <c r="A32" s="24"/>
      <c r="B32" s="20"/>
      <c r="C32" s="20"/>
      <c r="D32" s="25" t="s">
        <v>10</v>
      </c>
      <c r="E32" s="23" t="s">
        <v>28</v>
      </c>
      <c r="F32" s="101">
        <v>9800000000</v>
      </c>
      <c r="G32" s="102"/>
      <c r="H32" s="102"/>
      <c r="I32" s="102"/>
      <c r="J32" s="102"/>
      <c r="K32" s="102"/>
      <c r="L32" s="103"/>
      <c r="M32" s="68">
        <f t="shared" ref="M32:N34" si="14">M33</f>
        <v>687060.41</v>
      </c>
      <c r="N32" s="68">
        <f t="shared" si="14"/>
        <v>0</v>
      </c>
      <c r="O32" s="27">
        <f t="shared" ref="O32:O35" si="15">N32/M32*100</f>
        <v>0</v>
      </c>
      <c r="P32" s="81">
        <f t="shared" ref="P32:P35" si="16">M32-N32</f>
        <v>687060.41</v>
      </c>
    </row>
    <row r="33" spans="1:16" s="7" customFormat="1" ht="11.45" customHeight="1" x14ac:dyDescent="0.2">
      <c r="A33" s="21"/>
      <c r="B33" s="22"/>
      <c r="C33" s="22"/>
      <c r="D33" s="23" t="s">
        <v>10</v>
      </c>
      <c r="E33" s="23" t="s">
        <v>28</v>
      </c>
      <c r="F33" s="23" t="s">
        <v>34</v>
      </c>
      <c r="G33" s="104" t="s">
        <v>33</v>
      </c>
      <c r="H33" s="105"/>
      <c r="I33" s="105"/>
      <c r="J33" s="105"/>
      <c r="K33" s="105"/>
      <c r="L33" s="106"/>
      <c r="M33" s="51">
        <f t="shared" si="14"/>
        <v>687060.41</v>
      </c>
      <c r="N33" s="73">
        <f t="shared" si="14"/>
        <v>0</v>
      </c>
      <c r="O33" s="27">
        <f t="shared" si="15"/>
        <v>0</v>
      </c>
      <c r="P33" s="81">
        <f t="shared" si="16"/>
        <v>687060.41</v>
      </c>
    </row>
    <row r="34" spans="1:16" s="8" customFormat="1" ht="11.25" customHeight="1" x14ac:dyDescent="0.2">
      <c r="A34" s="90">
        <v>400</v>
      </c>
      <c r="B34" s="91"/>
      <c r="C34" s="92"/>
      <c r="D34" s="23" t="s">
        <v>10</v>
      </c>
      <c r="E34" s="23" t="s">
        <v>28</v>
      </c>
      <c r="F34" s="23" t="s">
        <v>34</v>
      </c>
      <c r="G34" s="23" t="s">
        <v>35</v>
      </c>
      <c r="H34" s="93"/>
      <c r="I34" s="94"/>
      <c r="J34" s="94"/>
      <c r="K34" s="94"/>
      <c r="L34" s="95"/>
      <c r="M34" s="69">
        <f t="shared" si="14"/>
        <v>687060.41</v>
      </c>
      <c r="N34" s="74">
        <f t="shared" si="14"/>
        <v>0</v>
      </c>
      <c r="O34" s="27">
        <f t="shared" ref="O34" si="17">N34/M34*100</f>
        <v>0</v>
      </c>
      <c r="P34" s="81">
        <f t="shared" ref="P34" si="18">M34-N34</f>
        <v>687060.41</v>
      </c>
    </row>
    <row r="35" spans="1:16" s="8" customFormat="1" ht="11.25" customHeight="1" x14ac:dyDescent="0.2">
      <c r="A35" s="90">
        <v>400</v>
      </c>
      <c r="B35" s="91"/>
      <c r="C35" s="92"/>
      <c r="D35" s="23" t="s">
        <v>10</v>
      </c>
      <c r="E35" s="23" t="s">
        <v>28</v>
      </c>
      <c r="F35" s="23" t="s">
        <v>34</v>
      </c>
      <c r="G35" s="23" t="s">
        <v>14</v>
      </c>
      <c r="H35" s="93"/>
      <c r="I35" s="94"/>
      <c r="J35" s="94"/>
      <c r="K35" s="94"/>
      <c r="L35" s="95"/>
      <c r="M35" s="69">
        <v>687060.41</v>
      </c>
      <c r="N35" s="74">
        <v>0</v>
      </c>
      <c r="O35" s="27">
        <f t="shared" si="15"/>
        <v>0</v>
      </c>
      <c r="P35" s="81">
        <f t="shared" si="16"/>
        <v>687060.41</v>
      </c>
    </row>
    <row r="36" spans="1:16" s="8" customFormat="1" ht="11.45" customHeight="1" x14ac:dyDescent="0.2">
      <c r="A36" s="24"/>
      <c r="B36" s="20"/>
      <c r="C36" s="20"/>
      <c r="D36" s="25" t="s">
        <v>10</v>
      </c>
      <c r="E36" s="26" t="s">
        <v>11</v>
      </c>
      <c r="F36" s="101">
        <v>9800000000</v>
      </c>
      <c r="G36" s="102"/>
      <c r="H36" s="102"/>
      <c r="I36" s="102"/>
      <c r="J36" s="102"/>
      <c r="K36" s="102"/>
      <c r="L36" s="103"/>
      <c r="M36" s="68">
        <f t="shared" ref="M36:N36" si="19">M37</f>
        <v>18066.419999999998</v>
      </c>
      <c r="N36" s="68">
        <f t="shared" si="19"/>
        <v>18066.419999999998</v>
      </c>
      <c r="O36" s="27">
        <f>N36/M36*100</f>
        <v>100</v>
      </c>
      <c r="P36" s="81">
        <f>M36-N36</f>
        <v>0</v>
      </c>
    </row>
    <row r="37" spans="1:16" s="9" customFormat="1" ht="15" customHeight="1" x14ac:dyDescent="0.2">
      <c r="A37" s="21"/>
      <c r="B37" s="22"/>
      <c r="C37" s="22"/>
      <c r="D37" s="23" t="s">
        <v>10</v>
      </c>
      <c r="E37" s="23" t="s">
        <v>11</v>
      </c>
      <c r="F37" s="34" t="s">
        <v>18</v>
      </c>
      <c r="G37" s="104" t="s">
        <v>6</v>
      </c>
      <c r="H37" s="105"/>
      <c r="I37" s="105"/>
      <c r="J37" s="105"/>
      <c r="K37" s="105"/>
      <c r="L37" s="106"/>
      <c r="M37" s="51">
        <f>M38</f>
        <v>18066.419999999998</v>
      </c>
      <c r="N37" s="51">
        <f>N38</f>
        <v>18066.419999999998</v>
      </c>
      <c r="O37" s="27">
        <f>N37/M37*100</f>
        <v>100</v>
      </c>
      <c r="P37" s="81">
        <f>M37-N37</f>
        <v>0</v>
      </c>
    </row>
    <row r="38" spans="1:16" s="1" customFormat="1" ht="12" customHeight="1" x14ac:dyDescent="0.2">
      <c r="A38" s="90">
        <v>400</v>
      </c>
      <c r="B38" s="91"/>
      <c r="C38" s="92"/>
      <c r="D38" s="23" t="s">
        <v>10</v>
      </c>
      <c r="E38" s="23" t="s">
        <v>11</v>
      </c>
      <c r="F38" s="34" t="s">
        <v>18</v>
      </c>
      <c r="G38" s="34">
        <v>500</v>
      </c>
      <c r="H38" s="93"/>
      <c r="I38" s="94"/>
      <c r="J38" s="94"/>
      <c r="K38" s="94"/>
      <c r="L38" s="95"/>
      <c r="M38" s="69">
        <f>M39</f>
        <v>18066.419999999998</v>
      </c>
      <c r="N38" s="70">
        <f>N39</f>
        <v>18066.419999999998</v>
      </c>
      <c r="O38" s="27">
        <f t="shared" ref="O38" si="20">N38/M38*100</f>
        <v>100</v>
      </c>
      <c r="P38" s="81">
        <f t="shared" ref="P38" si="21">M38-N38</f>
        <v>0</v>
      </c>
    </row>
    <row r="39" spans="1:16" s="1" customFormat="1" ht="12" customHeight="1" x14ac:dyDescent="0.2">
      <c r="A39" s="90">
        <v>400</v>
      </c>
      <c r="B39" s="91"/>
      <c r="C39" s="92"/>
      <c r="D39" s="23" t="s">
        <v>10</v>
      </c>
      <c r="E39" s="23" t="s">
        <v>11</v>
      </c>
      <c r="F39" s="34" t="s">
        <v>18</v>
      </c>
      <c r="G39" s="34">
        <v>540</v>
      </c>
      <c r="H39" s="93"/>
      <c r="I39" s="94"/>
      <c r="J39" s="94"/>
      <c r="K39" s="94"/>
      <c r="L39" s="95"/>
      <c r="M39" s="69">
        <v>18066.419999999998</v>
      </c>
      <c r="N39" s="70">
        <v>18066.419999999998</v>
      </c>
      <c r="O39" s="27">
        <f>N39/M39*100</f>
        <v>100</v>
      </c>
      <c r="P39" s="81">
        <f>M39-N39</f>
        <v>0</v>
      </c>
    </row>
    <row r="40" spans="1:16" s="1" customFormat="1" ht="12" customHeight="1" x14ac:dyDescent="0.2">
      <c r="A40" s="24"/>
      <c r="B40" s="20"/>
      <c r="C40" s="20"/>
      <c r="D40" s="25" t="s">
        <v>10</v>
      </c>
      <c r="E40" s="38">
        <v>11</v>
      </c>
      <c r="F40" s="101">
        <v>9800000000</v>
      </c>
      <c r="G40" s="102"/>
      <c r="H40" s="102"/>
      <c r="I40" s="102"/>
      <c r="J40" s="102"/>
      <c r="K40" s="102"/>
      <c r="L40" s="103"/>
      <c r="M40" s="68">
        <f t="shared" ref="M40:N42" si="22">M41</f>
        <v>15000</v>
      </c>
      <c r="N40" s="68">
        <f t="shared" si="22"/>
        <v>0</v>
      </c>
      <c r="O40" s="27">
        <f t="shared" ref="O40:O43" si="23">N40/M40*100</f>
        <v>0</v>
      </c>
      <c r="P40" s="81">
        <f t="shared" ref="P40:P43" si="24">M40-N40</f>
        <v>15000</v>
      </c>
    </row>
    <row r="41" spans="1:16" s="7" customFormat="1" ht="11.45" customHeight="1" x14ac:dyDescent="0.2">
      <c r="A41" s="21"/>
      <c r="B41" s="22"/>
      <c r="C41" s="22"/>
      <c r="D41" s="23" t="s">
        <v>10</v>
      </c>
      <c r="E41" s="34">
        <v>11</v>
      </c>
      <c r="F41" s="23" t="s">
        <v>19</v>
      </c>
      <c r="G41" s="104" t="s">
        <v>7</v>
      </c>
      <c r="H41" s="105"/>
      <c r="I41" s="105"/>
      <c r="J41" s="105"/>
      <c r="K41" s="105"/>
      <c r="L41" s="106"/>
      <c r="M41" s="51">
        <f t="shared" si="22"/>
        <v>15000</v>
      </c>
      <c r="N41" s="73">
        <f t="shared" si="22"/>
        <v>0</v>
      </c>
      <c r="O41" s="27">
        <f t="shared" si="23"/>
        <v>0</v>
      </c>
      <c r="P41" s="81">
        <f t="shared" si="24"/>
        <v>15000</v>
      </c>
    </row>
    <row r="42" spans="1:16" s="8" customFormat="1" ht="11.25" customHeight="1" x14ac:dyDescent="0.2">
      <c r="A42" s="90">
        <v>400</v>
      </c>
      <c r="B42" s="91"/>
      <c r="C42" s="92"/>
      <c r="D42" s="23" t="s">
        <v>10</v>
      </c>
      <c r="E42" s="34">
        <v>11</v>
      </c>
      <c r="F42" s="23" t="s">
        <v>19</v>
      </c>
      <c r="G42" s="23" t="s">
        <v>35</v>
      </c>
      <c r="H42" s="93"/>
      <c r="I42" s="94"/>
      <c r="J42" s="94"/>
      <c r="K42" s="94"/>
      <c r="L42" s="95"/>
      <c r="M42" s="69">
        <f t="shared" si="22"/>
        <v>15000</v>
      </c>
      <c r="N42" s="74">
        <f t="shared" si="22"/>
        <v>0</v>
      </c>
      <c r="O42" s="27">
        <f t="shared" ref="O42" si="25">N42/M42*100</f>
        <v>0</v>
      </c>
      <c r="P42" s="81">
        <f t="shared" ref="P42" si="26">M42-N42</f>
        <v>15000</v>
      </c>
    </row>
    <row r="43" spans="1:16" s="8" customFormat="1" ht="11.25" customHeight="1" x14ac:dyDescent="0.2">
      <c r="A43" s="90">
        <v>400</v>
      </c>
      <c r="B43" s="91"/>
      <c r="C43" s="92"/>
      <c r="D43" s="23" t="s">
        <v>10</v>
      </c>
      <c r="E43" s="34">
        <v>11</v>
      </c>
      <c r="F43" s="23" t="s">
        <v>19</v>
      </c>
      <c r="G43" s="23" t="s">
        <v>14</v>
      </c>
      <c r="H43" s="93"/>
      <c r="I43" s="94"/>
      <c r="J43" s="94"/>
      <c r="K43" s="94"/>
      <c r="L43" s="95"/>
      <c r="M43" s="69">
        <v>15000</v>
      </c>
      <c r="N43" s="74">
        <v>0</v>
      </c>
      <c r="O43" s="27">
        <f t="shared" si="23"/>
        <v>0</v>
      </c>
      <c r="P43" s="81">
        <f t="shared" si="24"/>
        <v>15000</v>
      </c>
    </row>
    <row r="44" spans="1:16" s="8" customFormat="1" ht="14.25" customHeight="1" x14ac:dyDescent="0.2">
      <c r="A44" s="42"/>
      <c r="B44" s="43"/>
      <c r="C44" s="43"/>
      <c r="D44" s="23" t="s">
        <v>10</v>
      </c>
      <c r="E44" s="34">
        <v>13</v>
      </c>
      <c r="F44" s="113" t="s">
        <v>49</v>
      </c>
      <c r="G44" s="114"/>
      <c r="H44" s="114"/>
      <c r="I44" s="114"/>
      <c r="J44" s="114"/>
      <c r="K44" s="62"/>
      <c r="L44" s="63"/>
      <c r="M44" s="89">
        <f>M45+M53+M57</f>
        <v>36620</v>
      </c>
      <c r="N44" s="89">
        <f>N45+N53+N57</f>
        <v>5104</v>
      </c>
      <c r="O44" s="39">
        <f t="shared" ref="O44:O49" si="27">N44/M44*100</f>
        <v>13.937738940469687</v>
      </c>
      <c r="P44" s="89">
        <f>P45+P53+P57</f>
        <v>31516</v>
      </c>
    </row>
    <row r="45" spans="1:16" s="9" customFormat="1" ht="12" customHeight="1" x14ac:dyDescent="0.2">
      <c r="A45" s="21"/>
      <c r="B45" s="22"/>
      <c r="C45" s="22"/>
      <c r="D45" s="23" t="s">
        <v>10</v>
      </c>
      <c r="E45" s="34">
        <v>13</v>
      </c>
      <c r="F45" s="23" t="s">
        <v>42</v>
      </c>
      <c r="G45" s="104" t="s">
        <v>25</v>
      </c>
      <c r="H45" s="105"/>
      <c r="I45" s="105"/>
      <c r="J45" s="105"/>
      <c r="K45" s="105"/>
      <c r="L45" s="106"/>
      <c r="M45" s="72">
        <f>M46+M50</f>
        <v>24800</v>
      </c>
      <c r="N45" s="72">
        <f>N46+N50</f>
        <v>4524</v>
      </c>
      <c r="O45" s="39">
        <f t="shared" si="27"/>
        <v>18.241935483870968</v>
      </c>
      <c r="P45" s="80">
        <f t="shared" ref="P45:P49" si="28">M45-N45</f>
        <v>20276</v>
      </c>
    </row>
    <row r="46" spans="1:16" s="9" customFormat="1" ht="12" customHeight="1" x14ac:dyDescent="0.2">
      <c r="A46" s="90">
        <v>400</v>
      </c>
      <c r="B46" s="91"/>
      <c r="C46" s="92"/>
      <c r="D46" s="23" t="s">
        <v>10</v>
      </c>
      <c r="E46" s="34">
        <v>13</v>
      </c>
      <c r="F46" s="23" t="s">
        <v>21</v>
      </c>
      <c r="G46" s="34">
        <v>200</v>
      </c>
      <c r="H46" s="93"/>
      <c r="I46" s="94"/>
      <c r="J46" s="94"/>
      <c r="K46" s="94"/>
      <c r="L46" s="95"/>
      <c r="M46" s="69">
        <f>M47</f>
        <v>20000</v>
      </c>
      <c r="N46" s="70">
        <f>N47</f>
        <v>4524</v>
      </c>
      <c r="O46" s="41">
        <f t="shared" si="27"/>
        <v>22.62</v>
      </c>
      <c r="P46" s="82">
        <f t="shared" si="28"/>
        <v>15476</v>
      </c>
    </row>
    <row r="47" spans="1:16" s="9" customFormat="1" ht="12" customHeight="1" x14ac:dyDescent="0.2">
      <c r="A47" s="90">
        <v>400</v>
      </c>
      <c r="B47" s="91"/>
      <c r="C47" s="92"/>
      <c r="D47" s="23" t="s">
        <v>10</v>
      </c>
      <c r="E47" s="34">
        <v>13</v>
      </c>
      <c r="F47" s="23" t="s">
        <v>21</v>
      </c>
      <c r="G47" s="34">
        <v>240</v>
      </c>
      <c r="H47" s="93"/>
      <c r="I47" s="94"/>
      <c r="J47" s="94"/>
      <c r="K47" s="94"/>
      <c r="L47" s="95"/>
      <c r="M47" s="69">
        <f>M48+M49</f>
        <v>20000</v>
      </c>
      <c r="N47" s="70">
        <f>N48+N49</f>
        <v>4524</v>
      </c>
      <c r="O47" s="41">
        <f t="shared" si="27"/>
        <v>22.62</v>
      </c>
      <c r="P47" s="82">
        <f t="shared" si="28"/>
        <v>15476</v>
      </c>
    </row>
    <row r="48" spans="1:16" s="9" customFormat="1" ht="12" customHeight="1" x14ac:dyDescent="0.2">
      <c r="A48" s="90">
        <v>400</v>
      </c>
      <c r="B48" s="91"/>
      <c r="C48" s="92"/>
      <c r="D48" s="23" t="s">
        <v>10</v>
      </c>
      <c r="E48" s="34">
        <v>13</v>
      </c>
      <c r="F48" s="23" t="s">
        <v>21</v>
      </c>
      <c r="G48" s="34">
        <v>244</v>
      </c>
      <c r="H48" s="93"/>
      <c r="I48" s="94"/>
      <c r="J48" s="94"/>
      <c r="K48" s="94"/>
      <c r="L48" s="95"/>
      <c r="M48" s="69">
        <v>19000</v>
      </c>
      <c r="N48" s="70">
        <v>3524</v>
      </c>
      <c r="O48" s="41">
        <f t="shared" si="27"/>
        <v>18.547368421052632</v>
      </c>
      <c r="P48" s="82">
        <f t="shared" si="28"/>
        <v>15476</v>
      </c>
    </row>
    <row r="49" spans="1:16" s="9" customFormat="1" ht="12" customHeight="1" x14ac:dyDescent="0.2">
      <c r="A49" s="90">
        <v>400</v>
      </c>
      <c r="B49" s="91"/>
      <c r="C49" s="92"/>
      <c r="D49" s="23" t="s">
        <v>10</v>
      </c>
      <c r="E49" s="34">
        <v>13</v>
      </c>
      <c r="F49" s="23" t="s">
        <v>21</v>
      </c>
      <c r="G49" s="34">
        <v>247</v>
      </c>
      <c r="H49" s="93"/>
      <c r="I49" s="94"/>
      <c r="J49" s="94"/>
      <c r="K49" s="94"/>
      <c r="L49" s="95"/>
      <c r="M49" s="69">
        <v>1000</v>
      </c>
      <c r="N49" s="70">
        <v>1000</v>
      </c>
      <c r="O49" s="41">
        <f t="shared" si="27"/>
        <v>100</v>
      </c>
      <c r="P49" s="82">
        <f t="shared" si="28"/>
        <v>0</v>
      </c>
    </row>
    <row r="50" spans="1:16" s="1" customFormat="1" x14ac:dyDescent="0.2">
      <c r="A50" s="90">
        <v>400</v>
      </c>
      <c r="B50" s="91"/>
      <c r="C50" s="92"/>
      <c r="D50" s="23" t="s">
        <v>10</v>
      </c>
      <c r="E50" s="34">
        <v>13</v>
      </c>
      <c r="F50" s="23" t="s">
        <v>21</v>
      </c>
      <c r="G50" s="34">
        <v>800</v>
      </c>
      <c r="H50" s="93"/>
      <c r="I50" s="94"/>
      <c r="J50" s="94"/>
      <c r="K50" s="94"/>
      <c r="L50" s="95"/>
      <c r="M50" s="69">
        <f>M51</f>
        <v>4800</v>
      </c>
      <c r="N50" s="70">
        <f>N51</f>
        <v>0</v>
      </c>
      <c r="O50" s="41">
        <f t="shared" ref="O50" si="29">N50/M50*100</f>
        <v>0</v>
      </c>
      <c r="P50" s="82">
        <f t="shared" ref="P50" si="30">M50-N50</f>
        <v>4800</v>
      </c>
    </row>
    <row r="51" spans="1:16" s="1" customFormat="1" x14ac:dyDescent="0.2">
      <c r="A51" s="90">
        <v>400</v>
      </c>
      <c r="B51" s="91"/>
      <c r="C51" s="92"/>
      <c r="D51" s="23" t="s">
        <v>10</v>
      </c>
      <c r="E51" s="34">
        <v>13</v>
      </c>
      <c r="F51" s="23" t="s">
        <v>21</v>
      </c>
      <c r="G51" s="34">
        <v>850</v>
      </c>
      <c r="H51" s="93"/>
      <c r="I51" s="94"/>
      <c r="J51" s="94"/>
      <c r="K51" s="94"/>
      <c r="L51" s="95"/>
      <c r="M51" s="69">
        <f>M52</f>
        <v>4800</v>
      </c>
      <c r="N51" s="70">
        <f>N52</f>
        <v>0</v>
      </c>
      <c r="O51" s="41">
        <f t="shared" ref="O51" si="31">N51/M51*100</f>
        <v>0</v>
      </c>
      <c r="P51" s="82">
        <f t="shared" ref="P51" si="32">M51-N51</f>
        <v>4800</v>
      </c>
    </row>
    <row r="52" spans="1:16" s="1" customFormat="1" x14ac:dyDescent="0.2">
      <c r="A52" s="90">
        <v>400</v>
      </c>
      <c r="B52" s="91"/>
      <c r="C52" s="92"/>
      <c r="D52" s="23" t="s">
        <v>10</v>
      </c>
      <c r="E52" s="34">
        <v>13</v>
      </c>
      <c r="F52" s="23" t="s">
        <v>21</v>
      </c>
      <c r="G52" s="34">
        <v>852</v>
      </c>
      <c r="H52" s="93"/>
      <c r="I52" s="94"/>
      <c r="J52" s="94"/>
      <c r="K52" s="94"/>
      <c r="L52" s="95"/>
      <c r="M52" s="69">
        <v>4800</v>
      </c>
      <c r="N52" s="70">
        <v>0</v>
      </c>
      <c r="O52" s="41">
        <f t="shared" ref="O52:O74" si="33">N52/M52*100</f>
        <v>0</v>
      </c>
      <c r="P52" s="82">
        <f t="shared" ref="P52:P74" si="34">M52-N52</f>
        <v>4800</v>
      </c>
    </row>
    <row r="53" spans="1:16" s="1" customFormat="1" ht="11.25" customHeight="1" x14ac:dyDescent="0.2">
      <c r="A53" s="21"/>
      <c r="B53" s="22"/>
      <c r="C53" s="22"/>
      <c r="D53" s="23" t="s">
        <v>10</v>
      </c>
      <c r="E53" s="34">
        <v>13</v>
      </c>
      <c r="F53" s="23" t="s">
        <v>43</v>
      </c>
      <c r="G53" s="104" t="s">
        <v>25</v>
      </c>
      <c r="H53" s="105"/>
      <c r="I53" s="105"/>
      <c r="J53" s="105"/>
      <c r="K53" s="105"/>
      <c r="L53" s="106"/>
      <c r="M53" s="72">
        <f t="shared" ref="M53:N55" si="35">M54</f>
        <v>5000</v>
      </c>
      <c r="N53" s="72">
        <f t="shared" si="35"/>
        <v>580</v>
      </c>
      <c r="O53" s="39">
        <f t="shared" si="33"/>
        <v>11.600000000000001</v>
      </c>
      <c r="P53" s="80">
        <f t="shared" si="34"/>
        <v>4420</v>
      </c>
    </row>
    <row r="54" spans="1:16" s="1" customFormat="1" x14ac:dyDescent="0.2">
      <c r="A54" s="90">
        <v>400</v>
      </c>
      <c r="B54" s="91"/>
      <c r="C54" s="92"/>
      <c r="D54" s="23" t="s">
        <v>10</v>
      </c>
      <c r="E54" s="34">
        <v>13</v>
      </c>
      <c r="F54" s="23" t="s">
        <v>30</v>
      </c>
      <c r="G54" s="34">
        <v>200</v>
      </c>
      <c r="H54" s="93"/>
      <c r="I54" s="94"/>
      <c r="J54" s="94"/>
      <c r="K54" s="94"/>
      <c r="L54" s="95"/>
      <c r="M54" s="69">
        <f t="shared" si="35"/>
        <v>5000</v>
      </c>
      <c r="N54" s="70">
        <f t="shared" si="35"/>
        <v>580</v>
      </c>
      <c r="O54" s="27">
        <f t="shared" ref="O54" si="36">N54/M54*100</f>
        <v>11.600000000000001</v>
      </c>
      <c r="P54" s="82">
        <f t="shared" ref="P54" si="37">M54-N54</f>
        <v>4420</v>
      </c>
    </row>
    <row r="55" spans="1:16" s="1" customFormat="1" x14ac:dyDescent="0.2">
      <c r="A55" s="90">
        <v>400</v>
      </c>
      <c r="B55" s="91"/>
      <c r="C55" s="92"/>
      <c r="D55" s="23" t="s">
        <v>10</v>
      </c>
      <c r="E55" s="34">
        <v>13</v>
      </c>
      <c r="F55" s="23" t="s">
        <v>30</v>
      </c>
      <c r="G55" s="34">
        <v>240</v>
      </c>
      <c r="H55" s="93"/>
      <c r="I55" s="94"/>
      <c r="J55" s="94"/>
      <c r="K55" s="94"/>
      <c r="L55" s="95"/>
      <c r="M55" s="69">
        <f t="shared" si="35"/>
        <v>5000</v>
      </c>
      <c r="N55" s="70">
        <f t="shared" si="35"/>
        <v>580</v>
      </c>
      <c r="O55" s="27">
        <f t="shared" ref="O55" si="38">N55/M55*100</f>
        <v>11.600000000000001</v>
      </c>
      <c r="P55" s="82">
        <f t="shared" ref="P55" si="39">M55-N55</f>
        <v>4420</v>
      </c>
    </row>
    <row r="56" spans="1:16" s="1" customFormat="1" x14ac:dyDescent="0.2">
      <c r="A56" s="90">
        <v>400</v>
      </c>
      <c r="B56" s="91"/>
      <c r="C56" s="92"/>
      <c r="D56" s="23" t="s">
        <v>10</v>
      </c>
      <c r="E56" s="34">
        <v>13</v>
      </c>
      <c r="F56" s="23" t="s">
        <v>30</v>
      </c>
      <c r="G56" s="34">
        <v>244</v>
      </c>
      <c r="H56" s="93"/>
      <c r="I56" s="94"/>
      <c r="J56" s="94"/>
      <c r="K56" s="94"/>
      <c r="L56" s="95"/>
      <c r="M56" s="69">
        <v>5000</v>
      </c>
      <c r="N56" s="70">
        <v>580</v>
      </c>
      <c r="O56" s="27">
        <f t="shared" si="33"/>
        <v>11.600000000000001</v>
      </c>
      <c r="P56" s="82">
        <f t="shared" si="34"/>
        <v>4420</v>
      </c>
    </row>
    <row r="57" spans="1:16" s="1" customFormat="1" ht="11.25" customHeight="1" x14ac:dyDescent="0.2">
      <c r="A57" s="42"/>
      <c r="B57" s="43"/>
      <c r="C57" s="43"/>
      <c r="D57" s="23" t="s">
        <v>10</v>
      </c>
      <c r="E57" s="34">
        <v>13</v>
      </c>
      <c r="F57" s="23" t="s">
        <v>44</v>
      </c>
      <c r="G57" s="104" t="s">
        <v>25</v>
      </c>
      <c r="H57" s="105"/>
      <c r="I57" s="105"/>
      <c r="J57" s="105"/>
      <c r="K57" s="105"/>
      <c r="L57" s="106"/>
      <c r="M57" s="72">
        <f>M58+M61</f>
        <v>6820</v>
      </c>
      <c r="N57" s="73">
        <f>N58+N61</f>
        <v>0</v>
      </c>
      <c r="O57" s="39">
        <f t="shared" si="33"/>
        <v>0</v>
      </c>
      <c r="P57" s="80">
        <f t="shared" si="34"/>
        <v>6820</v>
      </c>
    </row>
    <row r="58" spans="1:16" s="1" customFormat="1" x14ac:dyDescent="0.2">
      <c r="A58" s="110">
        <v>400</v>
      </c>
      <c r="B58" s="111"/>
      <c r="C58" s="112"/>
      <c r="D58" s="23" t="s">
        <v>10</v>
      </c>
      <c r="E58" s="34">
        <v>13</v>
      </c>
      <c r="F58" s="23" t="s">
        <v>26</v>
      </c>
      <c r="G58" s="61">
        <v>200</v>
      </c>
      <c r="H58" s="105"/>
      <c r="I58" s="105"/>
      <c r="J58" s="105"/>
      <c r="K58" s="55"/>
      <c r="L58" s="56"/>
      <c r="M58" s="69">
        <f t="shared" ref="M57:N58" si="40">M59</f>
        <v>5000</v>
      </c>
      <c r="N58" s="70">
        <f t="shared" si="40"/>
        <v>0</v>
      </c>
      <c r="O58" s="41">
        <f t="shared" ref="O58" si="41">N58/M58*100</f>
        <v>0</v>
      </c>
      <c r="P58" s="82">
        <f t="shared" ref="P58" si="42">M58-N58</f>
        <v>5000</v>
      </c>
    </row>
    <row r="59" spans="1:16" s="1" customFormat="1" x14ac:dyDescent="0.2">
      <c r="A59" s="110">
        <v>400</v>
      </c>
      <c r="B59" s="111"/>
      <c r="C59" s="112"/>
      <c r="D59" s="23" t="s">
        <v>10</v>
      </c>
      <c r="E59" s="34">
        <v>13</v>
      </c>
      <c r="F59" s="23" t="s">
        <v>26</v>
      </c>
      <c r="G59" s="61">
        <v>240</v>
      </c>
      <c r="H59" s="105"/>
      <c r="I59" s="105"/>
      <c r="J59" s="105"/>
      <c r="K59" s="55"/>
      <c r="L59" s="56"/>
      <c r="M59" s="69">
        <f>M60</f>
        <v>5000</v>
      </c>
      <c r="N59" s="70">
        <f>N60</f>
        <v>0</v>
      </c>
      <c r="O59" s="41">
        <f t="shared" ref="O59:O61" si="43">N59/M59*100</f>
        <v>0</v>
      </c>
      <c r="P59" s="82">
        <f t="shared" ref="P59:P61" si="44">M59-N59</f>
        <v>5000</v>
      </c>
    </row>
    <row r="60" spans="1:16" s="1" customFormat="1" x14ac:dyDescent="0.2">
      <c r="A60" s="110">
        <v>400</v>
      </c>
      <c r="B60" s="111"/>
      <c r="C60" s="112"/>
      <c r="D60" s="23" t="s">
        <v>10</v>
      </c>
      <c r="E60" s="34">
        <v>13</v>
      </c>
      <c r="F60" s="23" t="s">
        <v>26</v>
      </c>
      <c r="G60" s="61">
        <v>244</v>
      </c>
      <c r="H60" s="105"/>
      <c r="I60" s="105"/>
      <c r="J60" s="105"/>
      <c r="K60" s="87"/>
      <c r="L60" s="88"/>
      <c r="M60" s="69">
        <v>5000</v>
      </c>
      <c r="N60" s="70">
        <v>0</v>
      </c>
      <c r="O60" s="41">
        <f t="shared" si="43"/>
        <v>0</v>
      </c>
      <c r="P60" s="82">
        <f t="shared" si="44"/>
        <v>5000</v>
      </c>
    </row>
    <row r="61" spans="1:16" s="1" customFormat="1" x14ac:dyDescent="0.2">
      <c r="A61" s="110">
        <v>400</v>
      </c>
      <c r="B61" s="111"/>
      <c r="C61" s="112"/>
      <c r="D61" s="23" t="s">
        <v>10</v>
      </c>
      <c r="E61" s="34">
        <v>13</v>
      </c>
      <c r="F61" s="23" t="s">
        <v>26</v>
      </c>
      <c r="G61" s="61">
        <v>800</v>
      </c>
      <c r="H61" s="105"/>
      <c r="I61" s="105"/>
      <c r="J61" s="105"/>
      <c r="K61" s="87"/>
      <c r="L61" s="88"/>
      <c r="M61" s="69">
        <f t="shared" ref="M61:N62" si="45">M62</f>
        <v>1820</v>
      </c>
      <c r="N61" s="70">
        <f t="shared" si="45"/>
        <v>0</v>
      </c>
      <c r="O61" s="41">
        <f t="shared" si="43"/>
        <v>0</v>
      </c>
      <c r="P61" s="82">
        <f t="shared" si="44"/>
        <v>1820</v>
      </c>
    </row>
    <row r="62" spans="1:16" s="1" customFormat="1" x14ac:dyDescent="0.2">
      <c r="A62" s="110">
        <v>400</v>
      </c>
      <c r="B62" s="111"/>
      <c r="C62" s="112"/>
      <c r="D62" s="23" t="s">
        <v>10</v>
      </c>
      <c r="E62" s="34">
        <v>13</v>
      </c>
      <c r="F62" s="23" t="s">
        <v>26</v>
      </c>
      <c r="G62" s="61">
        <v>850</v>
      </c>
      <c r="H62" s="105"/>
      <c r="I62" s="105"/>
      <c r="J62" s="105"/>
      <c r="K62" s="87"/>
      <c r="L62" s="88"/>
      <c r="M62" s="69">
        <f>M63</f>
        <v>1820</v>
      </c>
      <c r="N62" s="70">
        <f>N63</f>
        <v>0</v>
      </c>
      <c r="O62" s="41">
        <f t="shared" ref="O62:O63" si="46">N62/M62*100</f>
        <v>0</v>
      </c>
      <c r="P62" s="82">
        <f t="shared" ref="P62:P63" si="47">M62-N62</f>
        <v>1820</v>
      </c>
    </row>
    <row r="63" spans="1:16" s="1" customFormat="1" x14ac:dyDescent="0.2">
      <c r="A63" s="110">
        <v>400</v>
      </c>
      <c r="B63" s="111"/>
      <c r="C63" s="112"/>
      <c r="D63" s="23" t="s">
        <v>10</v>
      </c>
      <c r="E63" s="34">
        <v>13</v>
      </c>
      <c r="F63" s="23" t="s">
        <v>26</v>
      </c>
      <c r="G63" s="61">
        <v>852</v>
      </c>
      <c r="H63" s="105"/>
      <c r="I63" s="105"/>
      <c r="J63" s="105"/>
      <c r="K63" s="87"/>
      <c r="L63" s="88"/>
      <c r="M63" s="69">
        <v>1820</v>
      </c>
      <c r="N63" s="70">
        <v>0</v>
      </c>
      <c r="O63" s="41">
        <f t="shared" si="46"/>
        <v>0</v>
      </c>
      <c r="P63" s="82">
        <f t="shared" si="47"/>
        <v>1820</v>
      </c>
    </row>
    <row r="64" spans="1:16" s="9" customFormat="1" ht="21" customHeight="1" x14ac:dyDescent="0.25">
      <c r="A64" s="24"/>
      <c r="B64" s="162" t="s">
        <v>47</v>
      </c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72">
        <f>M65</f>
        <v>164600</v>
      </c>
      <c r="N64" s="72">
        <f>N65</f>
        <v>35060.25</v>
      </c>
      <c r="O64" s="39">
        <f>N64/M64*100</f>
        <v>21.300273390036452</v>
      </c>
      <c r="P64" s="80">
        <f>M64-N64</f>
        <v>129539.75</v>
      </c>
    </row>
    <row r="65" spans="1:16" s="1" customFormat="1" ht="15.75" customHeight="1" x14ac:dyDescent="0.2">
      <c r="A65" s="21"/>
      <c r="B65" s="22"/>
      <c r="C65" s="22"/>
      <c r="D65" s="84" t="s">
        <v>12</v>
      </c>
      <c r="E65" s="84" t="s">
        <v>13</v>
      </c>
      <c r="F65" s="84" t="s">
        <v>22</v>
      </c>
      <c r="G65" s="141" t="s">
        <v>36</v>
      </c>
      <c r="H65" s="142"/>
      <c r="I65" s="142"/>
      <c r="J65" s="142"/>
      <c r="K65" s="142"/>
      <c r="L65" s="143"/>
      <c r="M65" s="51">
        <f>M66+M70</f>
        <v>164600</v>
      </c>
      <c r="N65" s="51">
        <f>N66+N70</f>
        <v>35060.25</v>
      </c>
      <c r="O65" s="27">
        <f>N65/M65*100</f>
        <v>21.300273390036452</v>
      </c>
      <c r="P65" s="81">
        <f>M65-N65</f>
        <v>129539.75</v>
      </c>
    </row>
    <row r="66" spans="1:16" s="1" customFormat="1" x14ac:dyDescent="0.2">
      <c r="A66" s="107">
        <v>400</v>
      </c>
      <c r="B66" s="108"/>
      <c r="C66" s="109"/>
      <c r="D66" s="23" t="s">
        <v>12</v>
      </c>
      <c r="E66" s="23" t="s">
        <v>13</v>
      </c>
      <c r="F66" s="23" t="s">
        <v>22</v>
      </c>
      <c r="G66" s="40">
        <v>100</v>
      </c>
      <c r="H66" s="104"/>
      <c r="I66" s="105"/>
      <c r="J66" s="105"/>
      <c r="K66" s="105"/>
      <c r="L66" s="106"/>
      <c r="M66" s="69">
        <f>M67</f>
        <v>140241</v>
      </c>
      <c r="N66" s="70">
        <f>N67</f>
        <v>35060.25</v>
      </c>
      <c r="O66" s="27">
        <f t="shared" ref="O66" si="48">N66/M66*100</f>
        <v>25</v>
      </c>
      <c r="P66" s="82">
        <f t="shared" ref="P66" si="49">M66-N66</f>
        <v>105180.75</v>
      </c>
    </row>
    <row r="67" spans="1:16" s="1" customFormat="1" x14ac:dyDescent="0.2">
      <c r="A67" s="107">
        <v>400</v>
      </c>
      <c r="B67" s="108"/>
      <c r="C67" s="109"/>
      <c r="D67" s="23" t="s">
        <v>12</v>
      </c>
      <c r="E67" s="23" t="s">
        <v>13</v>
      </c>
      <c r="F67" s="23" t="s">
        <v>22</v>
      </c>
      <c r="G67" s="40">
        <v>120</v>
      </c>
      <c r="H67" s="104"/>
      <c r="I67" s="105"/>
      <c r="J67" s="105"/>
      <c r="K67" s="105"/>
      <c r="L67" s="106"/>
      <c r="M67" s="69">
        <f>M68+M69</f>
        <v>140241</v>
      </c>
      <c r="N67" s="70">
        <f>N68+N69</f>
        <v>35060.25</v>
      </c>
      <c r="O67" s="27">
        <f t="shared" ref="O67" si="50">N67/M67*100</f>
        <v>25</v>
      </c>
      <c r="P67" s="82">
        <f t="shared" ref="P67" si="51">M67-N67</f>
        <v>105180.75</v>
      </c>
    </row>
    <row r="68" spans="1:16" s="1" customFormat="1" x14ac:dyDescent="0.2">
      <c r="A68" s="107">
        <v>400</v>
      </c>
      <c r="B68" s="108"/>
      <c r="C68" s="109"/>
      <c r="D68" s="23" t="s">
        <v>12</v>
      </c>
      <c r="E68" s="23" t="s">
        <v>13</v>
      </c>
      <c r="F68" s="23" t="s">
        <v>22</v>
      </c>
      <c r="G68" s="40">
        <v>121</v>
      </c>
      <c r="H68" s="104"/>
      <c r="I68" s="105"/>
      <c r="J68" s="105"/>
      <c r="K68" s="105"/>
      <c r="L68" s="106"/>
      <c r="M68" s="69">
        <v>107712</v>
      </c>
      <c r="N68" s="70">
        <v>26928</v>
      </c>
      <c r="O68" s="27">
        <f>N68/M68*100</f>
        <v>25</v>
      </c>
      <c r="P68" s="82">
        <f t="shared" ref="P68:P73" si="52">M68-N68</f>
        <v>80784</v>
      </c>
    </row>
    <row r="69" spans="1:16" s="1" customFormat="1" x14ac:dyDescent="0.2">
      <c r="A69" s="107">
        <v>400</v>
      </c>
      <c r="B69" s="108"/>
      <c r="C69" s="109"/>
      <c r="D69" s="23" t="s">
        <v>12</v>
      </c>
      <c r="E69" s="23" t="s">
        <v>13</v>
      </c>
      <c r="F69" s="23" t="s">
        <v>22</v>
      </c>
      <c r="G69" s="40">
        <v>129</v>
      </c>
      <c r="H69" s="28"/>
      <c r="I69" s="29"/>
      <c r="J69" s="29"/>
      <c r="K69" s="29"/>
      <c r="L69" s="30"/>
      <c r="M69" s="69">
        <v>32529</v>
      </c>
      <c r="N69" s="70">
        <v>8132.25</v>
      </c>
      <c r="O69" s="27">
        <v>0</v>
      </c>
      <c r="P69" s="82">
        <f t="shared" si="52"/>
        <v>24396.75</v>
      </c>
    </row>
    <row r="70" spans="1:16" s="1" customFormat="1" x14ac:dyDescent="0.2">
      <c r="A70" s="107">
        <v>400</v>
      </c>
      <c r="B70" s="108"/>
      <c r="C70" s="109"/>
      <c r="D70" s="23" t="s">
        <v>12</v>
      </c>
      <c r="E70" s="23" t="s">
        <v>13</v>
      </c>
      <c r="F70" s="23" t="s">
        <v>22</v>
      </c>
      <c r="G70" s="40">
        <v>200</v>
      </c>
      <c r="H70" s="54"/>
      <c r="I70" s="55"/>
      <c r="J70" s="55"/>
      <c r="K70" s="55"/>
      <c r="L70" s="56"/>
      <c r="M70" s="69">
        <f>M71</f>
        <v>24359</v>
      </c>
      <c r="N70" s="70">
        <f>N71</f>
        <v>0</v>
      </c>
      <c r="O70" s="27">
        <f>N70/M70*100</f>
        <v>0</v>
      </c>
      <c r="P70" s="82">
        <f t="shared" si="52"/>
        <v>24359</v>
      </c>
    </row>
    <row r="71" spans="1:16" s="1" customFormat="1" x14ac:dyDescent="0.2">
      <c r="A71" s="107">
        <v>400</v>
      </c>
      <c r="B71" s="108"/>
      <c r="C71" s="109"/>
      <c r="D71" s="23" t="s">
        <v>12</v>
      </c>
      <c r="E71" s="23" t="s">
        <v>13</v>
      </c>
      <c r="F71" s="23" t="s">
        <v>22</v>
      </c>
      <c r="G71" s="40">
        <v>240</v>
      </c>
      <c r="H71" s="54"/>
      <c r="I71" s="55"/>
      <c r="J71" s="55"/>
      <c r="K71" s="55"/>
      <c r="L71" s="56"/>
      <c r="M71" s="69">
        <f>M72+M73</f>
        <v>24359</v>
      </c>
      <c r="N71" s="70">
        <f>N72+N73</f>
        <v>0</v>
      </c>
      <c r="O71" s="27">
        <f>N71/M71*100</f>
        <v>0</v>
      </c>
      <c r="P71" s="82">
        <f t="shared" si="52"/>
        <v>24359</v>
      </c>
    </row>
    <row r="72" spans="1:16" s="1" customFormat="1" x14ac:dyDescent="0.2">
      <c r="A72" s="107">
        <v>400</v>
      </c>
      <c r="B72" s="108"/>
      <c r="C72" s="109"/>
      <c r="D72" s="23" t="s">
        <v>12</v>
      </c>
      <c r="E72" s="23" t="s">
        <v>13</v>
      </c>
      <c r="F72" s="23" t="s">
        <v>22</v>
      </c>
      <c r="G72" s="40">
        <v>244</v>
      </c>
      <c r="H72" s="28"/>
      <c r="I72" s="29"/>
      <c r="J72" s="29"/>
      <c r="K72" s="29"/>
      <c r="L72" s="30"/>
      <c r="M72" s="69">
        <v>24359</v>
      </c>
      <c r="N72" s="70">
        <v>0</v>
      </c>
      <c r="O72" s="27">
        <f>N72/M72*100</f>
        <v>0</v>
      </c>
      <c r="P72" s="82">
        <f t="shared" si="52"/>
        <v>24359</v>
      </c>
    </row>
    <row r="73" spans="1:16" s="8" customFormat="1" ht="12" customHeight="1" x14ac:dyDescent="0.2">
      <c r="A73" s="129">
        <v>400</v>
      </c>
      <c r="B73" s="130"/>
      <c r="C73" s="131"/>
      <c r="D73" s="85" t="s">
        <v>12</v>
      </c>
      <c r="E73" s="85" t="s">
        <v>13</v>
      </c>
      <c r="F73" s="85" t="s">
        <v>22</v>
      </c>
      <c r="G73" s="86">
        <v>247</v>
      </c>
      <c r="H73" s="126"/>
      <c r="I73" s="127"/>
      <c r="J73" s="127"/>
      <c r="K73" s="127"/>
      <c r="L73" s="128"/>
      <c r="M73" s="69">
        <v>0</v>
      </c>
      <c r="N73" s="75">
        <v>0</v>
      </c>
      <c r="O73" s="27">
        <v>0</v>
      </c>
      <c r="P73" s="82">
        <f t="shared" si="52"/>
        <v>0</v>
      </c>
    </row>
    <row r="74" spans="1:16" s="7" customFormat="1" ht="17.25" customHeight="1" x14ac:dyDescent="0.25">
      <c r="A74" s="44"/>
      <c r="B74" s="163" t="s">
        <v>48</v>
      </c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67">
        <f>M75</f>
        <v>280000</v>
      </c>
      <c r="N74" s="67">
        <f>N75</f>
        <v>13577.88</v>
      </c>
      <c r="O74" s="27">
        <f t="shared" si="33"/>
        <v>4.8492428571428565</v>
      </c>
      <c r="P74" s="79">
        <f t="shared" si="34"/>
        <v>266422.12</v>
      </c>
    </row>
    <row r="75" spans="1:16" s="1" customFormat="1" ht="11.25" customHeight="1" x14ac:dyDescent="0.2">
      <c r="A75" s="31"/>
      <c r="B75" s="32"/>
      <c r="C75" s="33"/>
      <c r="D75" s="23" t="s">
        <v>9</v>
      </c>
      <c r="E75" s="23" t="s">
        <v>13</v>
      </c>
      <c r="F75" s="23" t="s">
        <v>23</v>
      </c>
      <c r="G75" s="104" t="s">
        <v>25</v>
      </c>
      <c r="H75" s="105"/>
      <c r="I75" s="105"/>
      <c r="J75" s="105"/>
      <c r="K75" s="105"/>
      <c r="L75" s="106"/>
      <c r="M75" s="51">
        <f t="shared" ref="M75:N76" si="53">M76</f>
        <v>280000</v>
      </c>
      <c r="N75" s="51">
        <f t="shared" si="53"/>
        <v>13577.88</v>
      </c>
      <c r="O75" s="27">
        <f t="shared" ref="O75:O79" si="54">N75/M75*100</f>
        <v>4.8492428571428565</v>
      </c>
      <c r="P75" s="81">
        <f t="shared" ref="P75:P79" si="55">M75-N75</f>
        <v>266422.12</v>
      </c>
    </row>
    <row r="76" spans="1:16" s="6" customFormat="1" ht="13.35" customHeight="1" x14ac:dyDescent="0.2">
      <c r="A76" s="90">
        <v>400</v>
      </c>
      <c r="B76" s="91"/>
      <c r="C76" s="92"/>
      <c r="D76" s="23" t="s">
        <v>9</v>
      </c>
      <c r="E76" s="23" t="s">
        <v>13</v>
      </c>
      <c r="F76" s="23" t="s">
        <v>23</v>
      </c>
      <c r="G76" s="34">
        <v>200</v>
      </c>
      <c r="H76" s="160"/>
      <c r="I76" s="161"/>
      <c r="J76" s="161"/>
      <c r="K76" s="57"/>
      <c r="L76" s="58"/>
      <c r="M76" s="69">
        <f t="shared" si="53"/>
        <v>280000</v>
      </c>
      <c r="N76" s="70">
        <f t="shared" si="53"/>
        <v>13577.88</v>
      </c>
      <c r="O76" s="27">
        <f t="shared" si="54"/>
        <v>4.8492428571428565</v>
      </c>
      <c r="P76" s="82">
        <f t="shared" si="55"/>
        <v>266422.12</v>
      </c>
    </row>
    <row r="77" spans="1:16" s="6" customFormat="1" ht="13.35" customHeight="1" x14ac:dyDescent="0.2">
      <c r="A77" s="90">
        <v>400</v>
      </c>
      <c r="B77" s="91"/>
      <c r="C77" s="92"/>
      <c r="D77" s="23" t="s">
        <v>9</v>
      </c>
      <c r="E77" s="23" t="s">
        <v>13</v>
      </c>
      <c r="F77" s="23" t="s">
        <v>23</v>
      </c>
      <c r="G77" s="34">
        <v>240</v>
      </c>
      <c r="H77" s="160"/>
      <c r="I77" s="161"/>
      <c r="J77" s="161"/>
      <c r="K77" s="57"/>
      <c r="L77" s="58"/>
      <c r="M77" s="69">
        <f>M78+M79</f>
        <v>280000</v>
      </c>
      <c r="N77" s="70">
        <f>N78+N79</f>
        <v>13577.88</v>
      </c>
      <c r="O77" s="27">
        <f t="shared" si="54"/>
        <v>4.8492428571428565</v>
      </c>
      <c r="P77" s="82">
        <f t="shared" si="55"/>
        <v>266422.12</v>
      </c>
    </row>
    <row r="78" spans="1:16" s="6" customFormat="1" ht="13.35" customHeight="1" x14ac:dyDescent="0.2">
      <c r="A78" s="90">
        <v>400</v>
      </c>
      <c r="B78" s="91"/>
      <c r="C78" s="92"/>
      <c r="D78" s="23" t="s">
        <v>9</v>
      </c>
      <c r="E78" s="23" t="s">
        <v>13</v>
      </c>
      <c r="F78" s="23" t="s">
        <v>23</v>
      </c>
      <c r="G78" s="34">
        <v>244</v>
      </c>
      <c r="H78" s="160"/>
      <c r="I78" s="161"/>
      <c r="J78" s="161"/>
      <c r="K78" s="36"/>
      <c r="L78" s="37"/>
      <c r="M78" s="69">
        <v>30000</v>
      </c>
      <c r="N78" s="70">
        <v>1660</v>
      </c>
      <c r="O78" s="27">
        <f t="shared" si="54"/>
        <v>5.5333333333333332</v>
      </c>
      <c r="P78" s="82">
        <f t="shared" si="55"/>
        <v>28340</v>
      </c>
    </row>
    <row r="79" spans="1:16" s="6" customFormat="1" ht="13.35" customHeight="1" x14ac:dyDescent="0.2">
      <c r="A79" s="90">
        <v>400</v>
      </c>
      <c r="B79" s="91"/>
      <c r="C79" s="92"/>
      <c r="D79" s="23" t="s">
        <v>9</v>
      </c>
      <c r="E79" s="23" t="s">
        <v>13</v>
      </c>
      <c r="F79" s="23" t="s">
        <v>23</v>
      </c>
      <c r="G79" s="34">
        <v>247</v>
      </c>
      <c r="H79" s="160"/>
      <c r="I79" s="161"/>
      <c r="J79" s="161"/>
      <c r="K79" s="36"/>
      <c r="L79" s="37"/>
      <c r="M79" s="69">
        <v>250000</v>
      </c>
      <c r="N79" s="70">
        <v>11917.88</v>
      </c>
      <c r="O79" s="27">
        <f t="shared" si="54"/>
        <v>4.7671519999999994</v>
      </c>
      <c r="P79" s="82">
        <f t="shared" si="55"/>
        <v>238082.12</v>
      </c>
    </row>
    <row r="80" spans="1:16" s="9" customFormat="1" ht="0.75" customHeight="1" thickBot="1" x14ac:dyDescent="0.25">
      <c r="A80" s="45"/>
      <c r="B80" s="46"/>
      <c r="C80" s="46"/>
      <c r="D80" s="34"/>
      <c r="E80" s="47"/>
      <c r="F80" s="47"/>
      <c r="G80" s="48"/>
      <c r="H80" s="49"/>
      <c r="I80" s="49"/>
      <c r="J80" s="49"/>
      <c r="K80" s="49"/>
      <c r="L80" s="50"/>
      <c r="M80" s="51"/>
      <c r="N80" s="76"/>
      <c r="O80" s="27"/>
      <c r="P80" s="76"/>
    </row>
    <row r="81" spans="1:16" s="1" customFormat="1" ht="15" customHeight="1" thickBot="1" x14ac:dyDescent="0.25">
      <c r="A81" s="115" t="s">
        <v>8</v>
      </c>
      <c r="B81" s="116"/>
      <c r="C81" s="116"/>
      <c r="D81" s="117"/>
      <c r="E81" s="117"/>
      <c r="F81" s="117"/>
      <c r="G81" s="117"/>
      <c r="H81" s="117"/>
      <c r="I81" s="117"/>
      <c r="J81" s="117"/>
      <c r="K81" s="117"/>
      <c r="L81" s="118"/>
      <c r="M81" s="77">
        <f>M10</f>
        <v>4400492.83</v>
      </c>
      <c r="N81" s="77">
        <f>N10</f>
        <v>659367.01</v>
      </c>
      <c r="O81" s="52">
        <f>N81/M81*100</f>
        <v>14.983935560690369</v>
      </c>
      <c r="P81" s="83">
        <f>M81-N81</f>
        <v>3741125.8200000003</v>
      </c>
    </row>
    <row r="82" spans="1:16" s="9" customFormat="1" ht="17.25" customHeight="1" x14ac:dyDescent="0.2">
      <c r="A82" s="13"/>
      <c r="B82" s="13"/>
      <c r="C82" s="13"/>
      <c r="D82" s="1" t="s">
        <v>29</v>
      </c>
      <c r="E82" s="13"/>
      <c r="F82" s="13"/>
      <c r="G82" s="13"/>
      <c r="H82" s="13"/>
      <c r="I82" s="13"/>
      <c r="J82" s="13"/>
      <c r="K82" s="13"/>
      <c r="L82" s="13"/>
      <c r="M82" s="1"/>
    </row>
    <row r="83" spans="1:16" s="1" customFormat="1" ht="15" x14ac:dyDescent="0.2">
      <c r="D83" s="13"/>
      <c r="E83" s="13"/>
      <c r="F83" s="10"/>
      <c r="G83" s="13"/>
      <c r="H83" s="13"/>
      <c r="I83" s="13"/>
      <c r="J83" s="13"/>
      <c r="K83" s="13"/>
      <c r="L83" s="13"/>
    </row>
    <row r="84" spans="1:16" s="8" customFormat="1" ht="11.45" customHeight="1" x14ac:dyDescent="0.2">
      <c r="A84" s="1"/>
      <c r="B84" s="1"/>
      <c r="C84" s="1"/>
      <c r="D84" s="13"/>
      <c r="E84" s="13"/>
      <c r="F84" s="13"/>
      <c r="G84" s="13"/>
      <c r="H84" s="13"/>
      <c r="I84" s="13"/>
      <c r="J84" s="13"/>
      <c r="K84" s="13"/>
      <c r="L84" s="13"/>
      <c r="M84" s="1"/>
    </row>
    <row r="85" spans="1:16" s="9" customFormat="1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6" s="1" customFormat="1" ht="37.5" customHeight="1" x14ac:dyDescent="0.2">
      <c r="F86" s="10"/>
    </row>
    <row r="87" spans="1:16" s="8" customFormat="1" ht="11.4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6" s="9" customFormat="1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6" s="1" customFormat="1" x14ac:dyDescent="0.2"/>
    <row r="90" spans="1:16" s="8" customFormat="1" ht="11.4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6" s="9" customFormat="1" ht="26.2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6" s="7" customFormat="1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6" s="8" customFormat="1" ht="33" customHeight="1" x14ac:dyDescent="0.2">
      <c r="A93" s="1"/>
      <c r="B93" s="1"/>
      <c r="C93" s="1"/>
      <c r="D93" s="1"/>
      <c r="E93" s="1"/>
      <c r="F93" s="10"/>
      <c r="G93" s="1"/>
      <c r="H93" s="1"/>
      <c r="I93" s="1"/>
      <c r="J93" s="1"/>
      <c r="K93" s="1"/>
      <c r="L93" s="1"/>
      <c r="M93" s="1"/>
    </row>
    <row r="94" spans="1:16" s="9" customFormat="1" ht="16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6" s="1" customFormat="1" x14ac:dyDescent="0.2"/>
    <row r="96" spans="1:16" s="1" customFormat="1" ht="29.25" customHeight="1" x14ac:dyDescent="0.2"/>
    <row r="97" spans="1:13" s="1" customFormat="1" x14ac:dyDescent="0.2"/>
    <row r="98" spans="1:13" s="1" customFormat="1" x14ac:dyDescent="0.2"/>
    <row r="99" spans="1:13" s="1" customFormat="1" ht="30" customHeight="1" x14ac:dyDescent="0.2"/>
    <row r="100" spans="1:13" s="1" customFormat="1" x14ac:dyDescent="0.2"/>
    <row r="101" spans="1:13" s="1" customFormat="1" x14ac:dyDescent="0.2"/>
    <row r="102" spans="1:13" s="1" customFormat="1" ht="27" customHeight="1" x14ac:dyDescent="0.2"/>
    <row r="103" spans="1:13" s="8" customFormat="1" ht="1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s="9" customFormat="1" ht="16.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s="1" customFormat="1" ht="24.75" customHeight="1" x14ac:dyDescent="0.2"/>
    <row r="106" spans="1:13" s="1" customFormat="1" ht="12.75" customHeight="1" x14ac:dyDescent="0.2"/>
    <row r="107" spans="1:13" s="6" customFormat="1" ht="1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s="7" customFormat="1" ht="18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s="8" customFormat="1" ht="20.4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s="9" customFormat="1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s="1" customFormat="1" x14ac:dyDescent="0.2"/>
    <row r="112" spans="1:13" s="6" customFormat="1" ht="13.3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s="7" customFormat="1" ht="11.4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8" customFormat="1" ht="20.4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9" customFormat="1" ht="1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s="1" customFormat="1" x14ac:dyDescent="0.2"/>
    <row r="117" spans="1:13" s="6" customFormat="1" ht="13.3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7" customFormat="1" ht="11.4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8" customFormat="1" ht="11.4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9" customFormat="1" ht="13.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1" customFormat="1" x14ac:dyDescent="0.2"/>
    <row r="122" spans="1:13" s="6" customFormat="1" ht="13.3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7" customFormat="1" ht="11.4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8" customFormat="1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9" customFormat="1" ht="1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1" customFormat="1" x14ac:dyDescent="0.2"/>
    <row r="127" spans="1:13" s="6" customFormat="1" ht="13.3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7" customFormat="1" ht="11.4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8" customFormat="1" ht="51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9" customFormat="1" ht="13.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1" customFormat="1" x14ac:dyDescent="0.2"/>
    <row r="132" spans="1:13" s="6" customFormat="1" ht="4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7" customFormat="1" ht="11.4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8" customFormat="1" ht="12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9" customFormat="1" ht="27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1" customFormat="1" ht="13.5" customHeight="1" x14ac:dyDescent="0.2"/>
    <row r="137" spans="1:13" s="6" customFormat="1" ht="1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7" customFormat="1" ht="36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8" customFormat="1" ht="11.4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9" customFormat="1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1" customFormat="1" ht="39" customHeight="1" x14ac:dyDescent="0.2"/>
    <row r="142" spans="1:13" s="7" customFormat="1" ht="11.4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8" customFormat="1" ht="11.4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9" customFormat="1" ht="37.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1" customFormat="1" x14ac:dyDescent="0.2"/>
    <row r="146" spans="1:13" s="4" customFormat="1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59" spans="1:13" ht="40.5" customHeight="1" x14ac:dyDescent="0.2"/>
    <row r="162" ht="28.5" customHeight="1" x14ac:dyDescent="0.2"/>
    <row r="165" ht="42" customHeight="1" x14ac:dyDescent="0.2"/>
    <row r="171" ht="27" customHeight="1" x14ac:dyDescent="0.2"/>
    <row r="180" ht="32.25" customHeight="1" x14ac:dyDescent="0.2"/>
    <row r="199" ht="24.75" customHeight="1" x14ac:dyDescent="0.2"/>
    <row r="204" ht="28.5" customHeight="1" x14ac:dyDescent="0.2"/>
    <row r="209" ht="25.5" customHeight="1" x14ac:dyDescent="0.2"/>
    <row r="214" ht="29.25" customHeight="1" x14ac:dyDescent="0.2"/>
    <row r="219" ht="18" customHeight="1" x14ac:dyDescent="0.2"/>
    <row r="224" ht="31.5" customHeight="1" x14ac:dyDescent="0.2"/>
    <row r="227" ht="32.25" customHeight="1" x14ac:dyDescent="0.2"/>
    <row r="232" ht="15.75" customHeight="1" x14ac:dyDescent="0.2"/>
    <row r="240" ht="49.5" customHeight="1" x14ac:dyDescent="0.2"/>
  </sheetData>
  <sheetProtection selectLockedCells="1" selectUnlockedCells="1"/>
  <mergeCells count="129">
    <mergeCell ref="A79:C79"/>
    <mergeCell ref="H79:J79"/>
    <mergeCell ref="A78:C78"/>
    <mergeCell ref="A56:C56"/>
    <mergeCell ref="H56:L56"/>
    <mergeCell ref="G57:L57"/>
    <mergeCell ref="H78:J78"/>
    <mergeCell ref="H63:J63"/>
    <mergeCell ref="G75:L75"/>
    <mergeCell ref="A63:C63"/>
    <mergeCell ref="B64:L64"/>
    <mergeCell ref="B74:L74"/>
    <mergeCell ref="A72:C72"/>
    <mergeCell ref="A71:C71"/>
    <mergeCell ref="A70:C70"/>
    <mergeCell ref="A77:C77"/>
    <mergeCell ref="H77:J77"/>
    <mergeCell ref="A76:C76"/>
    <mergeCell ref="H76:J76"/>
    <mergeCell ref="A60:C60"/>
    <mergeCell ref="H60:J60"/>
    <mergeCell ref="A61:C61"/>
    <mergeCell ref="H61:J61"/>
    <mergeCell ref="A62:C62"/>
    <mergeCell ref="H39:L39"/>
    <mergeCell ref="H17:L17"/>
    <mergeCell ref="G41:L41"/>
    <mergeCell ref="A43:C43"/>
    <mergeCell ref="G45:L45"/>
    <mergeCell ref="A23:C23"/>
    <mergeCell ref="H68:L68"/>
    <mergeCell ref="H27:L27"/>
    <mergeCell ref="H25:L25"/>
    <mergeCell ref="A24:C24"/>
    <mergeCell ref="H24:L24"/>
    <mergeCell ref="A67:C67"/>
    <mergeCell ref="H67:L67"/>
    <mergeCell ref="G19:L19"/>
    <mergeCell ref="A42:C42"/>
    <mergeCell ref="H42:L42"/>
    <mergeCell ref="A34:C34"/>
    <mergeCell ref="H34:L34"/>
    <mergeCell ref="A21:C21"/>
    <mergeCell ref="H21:L21"/>
    <mergeCell ref="A20:C20"/>
    <mergeCell ref="H20:L20"/>
    <mergeCell ref="H62:J62"/>
    <mergeCell ref="O2:P2"/>
    <mergeCell ref="A8:C9"/>
    <mergeCell ref="D8:D9"/>
    <mergeCell ref="E8:E9"/>
    <mergeCell ref="N8:N9"/>
    <mergeCell ref="F8:F9"/>
    <mergeCell ref="G8:G9"/>
    <mergeCell ref="H8:L8"/>
    <mergeCell ref="O8:O9"/>
    <mergeCell ref="M3:P3"/>
    <mergeCell ref="A81:L81"/>
    <mergeCell ref="P8:P9"/>
    <mergeCell ref="M8:M9"/>
    <mergeCell ref="H9:L9"/>
    <mergeCell ref="H73:L73"/>
    <mergeCell ref="A73:C73"/>
    <mergeCell ref="A10:L10"/>
    <mergeCell ref="B11:L11"/>
    <mergeCell ref="H29:L29"/>
    <mergeCell ref="A68:C68"/>
    <mergeCell ref="A31:C31"/>
    <mergeCell ref="H31:L31"/>
    <mergeCell ref="A30:C30"/>
    <mergeCell ref="G13:L13"/>
    <mergeCell ref="A16:C16"/>
    <mergeCell ref="H16:L16"/>
    <mergeCell ref="F18:L18"/>
    <mergeCell ref="A17:C17"/>
    <mergeCell ref="A39:C39"/>
    <mergeCell ref="A27:C27"/>
    <mergeCell ref="A69:C69"/>
    <mergeCell ref="G65:L65"/>
    <mergeCell ref="A35:C35"/>
    <mergeCell ref="H35:L35"/>
    <mergeCell ref="A25:C25"/>
    <mergeCell ref="A22:C22"/>
    <mergeCell ref="A26:C26"/>
    <mergeCell ref="H26:L26"/>
    <mergeCell ref="H22:L22"/>
    <mergeCell ref="A66:C66"/>
    <mergeCell ref="H66:L66"/>
    <mergeCell ref="A15:C15"/>
    <mergeCell ref="H15:L15"/>
    <mergeCell ref="H47:L47"/>
    <mergeCell ref="A46:C46"/>
    <mergeCell ref="H46:L46"/>
    <mergeCell ref="H55:L55"/>
    <mergeCell ref="A54:C54"/>
    <mergeCell ref="H54:L54"/>
    <mergeCell ref="A59:C59"/>
    <mergeCell ref="H59:J59"/>
    <mergeCell ref="A58:C58"/>
    <mergeCell ref="H58:J58"/>
    <mergeCell ref="G53:L53"/>
    <mergeCell ref="A55:C55"/>
    <mergeCell ref="F44:J44"/>
    <mergeCell ref="F36:L36"/>
    <mergeCell ref="G37:L37"/>
    <mergeCell ref="A14:C14"/>
    <mergeCell ref="H14:L14"/>
    <mergeCell ref="A38:C38"/>
    <mergeCell ref="H38:L38"/>
    <mergeCell ref="H52:L52"/>
    <mergeCell ref="M4:P4"/>
    <mergeCell ref="A6:P6"/>
    <mergeCell ref="F12:L12"/>
    <mergeCell ref="A29:C29"/>
    <mergeCell ref="A52:C52"/>
    <mergeCell ref="A48:C48"/>
    <mergeCell ref="H48:L48"/>
    <mergeCell ref="A49:C49"/>
    <mergeCell ref="H49:L49"/>
    <mergeCell ref="A28:C28"/>
    <mergeCell ref="F32:L32"/>
    <mergeCell ref="G33:L33"/>
    <mergeCell ref="H43:L43"/>
    <mergeCell ref="F40:L40"/>
    <mergeCell ref="A51:C51"/>
    <mergeCell ref="H51:L51"/>
    <mergeCell ref="A50:C50"/>
    <mergeCell ref="H50:L50"/>
    <mergeCell ref="A47:C47"/>
  </mergeCells>
  <phoneticPr fontId="0" type="noConversion"/>
  <pageMargins left="0.39370078740157483" right="0.19685039370078741" top="0.59055118110236227" bottom="0.19685039370078741" header="0.51181102362204722" footer="0.11811023622047245"/>
  <pageSetup paperSize="9" scale="9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Колёк</dc:creator>
  <cp:lastModifiedBy>Бухгалтер</cp:lastModifiedBy>
  <cp:lastPrinted>2025-04-15T06:58:45Z</cp:lastPrinted>
  <dcterms:created xsi:type="dcterms:W3CDTF">2014-12-03T13:44:10Z</dcterms:created>
  <dcterms:modified xsi:type="dcterms:W3CDTF">2025-04-15T06:58:48Z</dcterms:modified>
</cp:coreProperties>
</file>